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workbookProtection workbookPassword="DDC9" lockStructure="1"/>
  <bookViews>
    <workbookView xWindow="32760" yWindow="32760" windowWidth="20490" windowHeight="8445" activeTab="2"/>
  </bookViews>
  <sheets>
    <sheet name="Liste" sheetId="3" r:id="rId1"/>
    <sheet name="Calculs" sheetId="1" r:id="rId2"/>
    <sheet name="IMPR" sheetId="2" r:id="rId3"/>
    <sheet name="Ajust" sheetId="4" r:id="rId4"/>
    <sheet name="Manche 1" sheetId="5" r:id="rId5"/>
    <sheet name="Manche 2" sheetId="6" r:id="rId6"/>
    <sheet name="Manche 3" sheetId="7" r:id="rId7"/>
  </sheets>
  <definedNames>
    <definedName name="_xlnm.Print_Area" localSheetId="1">Calculs!$A$2:$P$39</definedName>
    <definedName name="_xlnm.Print_Area" localSheetId="4">'Manche 1'!$A$1:$I$42</definedName>
    <definedName name="_xlnm.Print_Area" localSheetId="5">'Manche 2'!$A$1:$I$42</definedName>
    <definedName name="_xlnm.Print_Area" localSheetId="6">'Manche 3'!$A$1:$I$42</definedName>
  </definedNames>
  <calcPr calcId="181029"/>
</workbook>
</file>

<file path=xl/calcChain.xml><?xml version="1.0" encoding="utf-8"?>
<calcChain xmlns="http://schemas.openxmlformats.org/spreadsheetml/2006/main">
  <c r="F35" i="3" l="1"/>
  <c r="F22" i="3"/>
  <c r="C42" i="4"/>
  <c r="O18" i="1"/>
  <c r="O20" i="1"/>
  <c r="O15" i="1"/>
  <c r="O19" i="1"/>
  <c r="O12" i="1"/>
  <c r="O16" i="1"/>
  <c r="O30" i="1"/>
  <c r="O4" i="1"/>
  <c r="O21" i="1"/>
  <c r="O29" i="1"/>
  <c r="O36" i="1"/>
  <c r="O26" i="1"/>
  <c r="O23" i="1"/>
  <c r="O28" i="1"/>
  <c r="O27" i="1"/>
  <c r="O9" i="1"/>
  <c r="O8" i="1"/>
  <c r="O33" i="1"/>
  <c r="O25" i="1"/>
  <c r="O35" i="1"/>
  <c r="O11" i="1"/>
  <c r="E5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B5" i="3"/>
  <c r="B4" i="3"/>
  <c r="O5" i="1"/>
  <c r="O24" i="1"/>
  <c r="O13" i="1"/>
  <c r="O7" i="1"/>
  <c r="M37" i="1"/>
  <c r="N37" i="1"/>
  <c r="D2" i="4"/>
  <c r="V4" i="1"/>
  <c r="W4" i="1"/>
  <c r="X4" i="1"/>
  <c r="V5" i="1"/>
  <c r="W5" i="1"/>
  <c r="X5" i="1"/>
  <c r="V6" i="1"/>
  <c r="W6" i="1"/>
  <c r="X6" i="1"/>
  <c r="A42" i="4"/>
  <c r="B42" i="4"/>
  <c r="F12" i="3"/>
  <c r="F13" i="3"/>
  <c r="F14" i="3"/>
  <c r="F15" i="3"/>
  <c r="F16" i="3"/>
  <c r="F17" i="3"/>
  <c r="F18" i="3"/>
  <c r="F19" i="3"/>
  <c r="F20" i="3"/>
  <c r="F21" i="3"/>
  <c r="F23" i="3"/>
  <c r="F24" i="3"/>
  <c r="F25" i="3"/>
  <c r="F26" i="3"/>
  <c r="F27" i="3"/>
  <c r="F28" i="3"/>
  <c r="F29" i="3"/>
  <c r="F30" i="3"/>
  <c r="F31" i="3"/>
  <c r="F32" i="3"/>
  <c r="F33" i="3"/>
  <c r="F34" i="3"/>
  <c r="F36" i="3"/>
  <c r="F37" i="3"/>
  <c r="J42" i="4"/>
  <c r="F38" i="3"/>
  <c r="F39" i="3"/>
  <c r="F40" i="3"/>
  <c r="F41" i="3"/>
  <c r="F42" i="3"/>
  <c r="F43" i="3"/>
  <c r="N34" i="1"/>
  <c r="M34" i="1"/>
  <c r="N17" i="1"/>
  <c r="M17" i="1"/>
  <c r="F11" i="3"/>
  <c r="M26" i="1"/>
  <c r="M32" i="1"/>
  <c r="M16" i="1"/>
  <c r="M5" i="1"/>
  <c r="M19" i="1"/>
  <c r="M7" i="1"/>
  <c r="M30" i="1"/>
  <c r="M15" i="1"/>
  <c r="M18" i="1"/>
  <c r="M9" i="1"/>
  <c r="M13" i="1"/>
  <c r="M24" i="1"/>
  <c r="M14" i="1"/>
  <c r="M35" i="1"/>
  <c r="M12" i="1"/>
  <c r="M33" i="1"/>
  <c r="M27" i="1"/>
  <c r="M28" i="1"/>
  <c r="M10" i="1"/>
  <c r="M11" i="1"/>
  <c r="M21" i="1"/>
  <c r="M36" i="1"/>
  <c r="M29" i="1"/>
  <c r="M6" i="1"/>
  <c r="M22" i="1"/>
  <c r="M20" i="1"/>
  <c r="M25" i="1"/>
  <c r="M23" i="1"/>
  <c r="M8" i="1"/>
  <c r="M4" i="1"/>
  <c r="M31" i="1"/>
  <c r="J38" i="1"/>
  <c r="J39" i="1"/>
  <c r="G38" i="1"/>
  <c r="G39" i="1"/>
  <c r="D38" i="1"/>
  <c r="D39" i="1"/>
  <c r="N45" i="2"/>
  <c r="N46" i="2"/>
  <c r="K45" i="2"/>
  <c r="K46" i="2"/>
  <c r="I45" i="2"/>
  <c r="I46" i="2"/>
  <c r="G45" i="2"/>
  <c r="G46" i="2"/>
  <c r="N20" i="1"/>
  <c r="N25" i="1"/>
  <c r="N23" i="1"/>
  <c r="N8" i="1"/>
  <c r="N27" i="1"/>
  <c r="N28" i="1"/>
  <c r="N10" i="1"/>
  <c r="N11" i="1"/>
  <c r="N21" i="1"/>
  <c r="N18" i="1"/>
  <c r="N9" i="1"/>
  <c r="N13" i="1"/>
  <c r="N24" i="1"/>
  <c r="N14" i="1"/>
  <c r="N31" i="1"/>
  <c r="N32" i="1"/>
  <c r="N16" i="1"/>
  <c r="N5" i="1"/>
  <c r="N19" i="1"/>
  <c r="N7" i="1"/>
  <c r="N30" i="1"/>
  <c r="N15" i="1"/>
  <c r="N35" i="1"/>
  <c r="N12" i="1"/>
  <c r="N33" i="1"/>
  <c r="N36" i="1"/>
  <c r="N29" i="1"/>
  <c r="N6" i="1"/>
  <c r="N22" i="1"/>
  <c r="N4" i="1"/>
  <c r="N26" i="1"/>
  <c r="O22" i="1"/>
  <c r="O32" i="1"/>
  <c r="O17" i="1"/>
  <c r="O10" i="1"/>
  <c r="O14" i="1"/>
  <c r="O6" i="1"/>
  <c r="O31" i="1"/>
  <c r="O34" i="1"/>
  <c r="B1" i="3"/>
  <c r="B2" i="3"/>
  <c r="B3" i="3"/>
  <c r="M38" i="1"/>
  <c r="M39" i="1"/>
</calcChain>
</file>

<file path=xl/comments1.xml><?xml version="1.0" encoding="utf-8"?>
<comments xmlns="http://schemas.openxmlformats.org/spreadsheetml/2006/main">
  <authors>
    <author>ROJAS</author>
  </authors>
  <commentList>
    <comment ref="E3" authorId="0">
      <text>
        <r>
          <rPr>
            <b/>
            <sz val="9"/>
            <color indexed="81"/>
            <rFont val="Tahoma"/>
            <family val="2"/>
          </rPr>
          <t>ROJAS:</t>
        </r>
        <r>
          <rPr>
            <sz val="9"/>
            <color indexed="81"/>
            <rFont val="Tahoma"/>
            <family val="2"/>
          </rPr>
          <t xml:space="preserve">
Si = 0 ==&gt; OK
Si = 1 ==&gt; Avertissement
Si = 2 ==&gt; Verrou Envoi</t>
        </r>
      </text>
    </comment>
    <comment ref="E4" authorId="0">
      <text>
        <r>
          <rPr>
            <b/>
            <sz val="9"/>
            <color indexed="81"/>
            <rFont val="Tahoma"/>
            <family val="2"/>
          </rPr>
          <t>ROJAS:</t>
        </r>
        <r>
          <rPr>
            <sz val="9"/>
            <color indexed="81"/>
            <rFont val="Tahoma"/>
            <family val="2"/>
          </rPr>
          <t xml:space="preserve">
Nombre de pêcheurs par secteur</t>
        </r>
      </text>
    </comment>
    <comment ref="E5" authorId="0">
      <text>
        <r>
          <rPr>
            <b/>
            <sz val="9"/>
            <color indexed="81"/>
            <rFont val="Tahoma"/>
            <family val="2"/>
          </rPr>
          <t>ROJAS:</t>
        </r>
        <r>
          <rPr>
            <sz val="9"/>
            <color indexed="81"/>
            <rFont val="Tahoma"/>
            <family val="2"/>
          </rPr>
          <t xml:space="preserve">
Nombre total 
de pêcheurs</t>
        </r>
      </text>
    </comment>
  </commentList>
</comments>
</file>

<file path=xl/comments2.xml><?xml version="1.0" encoding="utf-8"?>
<comments xmlns="http://schemas.openxmlformats.org/spreadsheetml/2006/main">
  <authors>
    <author>ROJAS</author>
  </authors>
  <commentList>
    <comment ref="Q9" authorId="0">
      <text>
        <r>
          <rPr>
            <b/>
            <sz val="9"/>
            <color indexed="81"/>
            <rFont val="Tahoma"/>
            <family val="2"/>
          </rPr>
          <t>FFPSed:
M = Montant
R = Restant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D = Descendant
A = Autre</t>
        </r>
      </text>
    </comment>
  </commentList>
</comments>
</file>

<file path=xl/sharedStrings.xml><?xml version="1.0" encoding="utf-8"?>
<sst xmlns="http://schemas.openxmlformats.org/spreadsheetml/2006/main" count="1129" uniqueCount="148">
  <si>
    <t>Nom et Prénom</t>
  </si>
  <si>
    <t>Poids</t>
  </si>
  <si>
    <t>Clt</t>
  </si>
  <si>
    <t>Poids Total</t>
  </si>
  <si>
    <t>Total</t>
  </si>
  <si>
    <t>Meilleure</t>
  </si>
  <si>
    <t>Manche</t>
  </si>
  <si>
    <t>Points</t>
  </si>
  <si>
    <t>Général</t>
  </si>
  <si>
    <t>A</t>
  </si>
  <si>
    <t>Moyenne Par Pêcheur</t>
  </si>
  <si>
    <t>CLT</t>
  </si>
  <si>
    <t>MANCHE 1</t>
  </si>
  <si>
    <t>MANCHE 2</t>
  </si>
  <si>
    <t>MANCHE 3</t>
  </si>
  <si>
    <t>T</t>
  </si>
  <si>
    <t>O</t>
  </si>
  <si>
    <t>S</t>
  </si>
  <si>
    <t>Poids Total ( en Kg )</t>
  </si>
  <si>
    <t>CD</t>
  </si>
  <si>
    <t>GRILLE</t>
  </si>
  <si>
    <t>1 ère Manche</t>
  </si>
  <si>
    <t>2 ème Manche</t>
  </si>
  <si>
    <t>3 ème Manche</t>
  </si>
  <si>
    <t>TOS</t>
  </si>
  <si>
    <t>Nom &amp; Prénom</t>
  </si>
  <si>
    <t>LISTE DES PÊCHEURS</t>
  </si>
  <si>
    <t>GESTION DES ERREURS</t>
  </si>
  <si>
    <t>Nombre de X</t>
  </si>
  <si>
    <t>Nombre de Y</t>
  </si>
  <si>
    <t>Nombre de Z</t>
  </si>
  <si>
    <t>FÉDÉRATION FRANÇAISE DES PÊCHES SPORTIVES</t>
  </si>
  <si>
    <t>Nb Pêcheurs</t>
  </si>
  <si>
    <t>X01</t>
  </si>
  <si>
    <t>Y11</t>
  </si>
  <si>
    <t>Z06</t>
  </si>
  <si>
    <t>X02</t>
  </si>
  <si>
    <t>X03</t>
  </si>
  <si>
    <t>Y08</t>
  </si>
  <si>
    <t>X04</t>
  </si>
  <si>
    <t>Y09</t>
  </si>
  <si>
    <t>X05</t>
  </si>
  <si>
    <t>Z10</t>
  </si>
  <si>
    <t>X06</t>
  </si>
  <si>
    <t>Z01</t>
  </si>
  <si>
    <t>X07</t>
  </si>
  <si>
    <t>Y02</t>
  </si>
  <si>
    <t>X08</t>
  </si>
  <si>
    <t>Y03</t>
  </si>
  <si>
    <t>X09</t>
  </si>
  <si>
    <t>Z04</t>
  </si>
  <si>
    <t>X10</t>
  </si>
  <si>
    <t>Z05</t>
  </si>
  <si>
    <t>X11</t>
  </si>
  <si>
    <t>Y07</t>
  </si>
  <si>
    <t>Z07</t>
  </si>
  <si>
    <t>Z08</t>
  </si>
  <si>
    <t>Y05</t>
  </si>
  <si>
    <t>Y01</t>
  </si>
  <si>
    <t>Z11</t>
  </si>
  <si>
    <t>Y04</t>
  </si>
  <si>
    <t>Z09</t>
  </si>
  <si>
    <t>Y06</t>
  </si>
  <si>
    <t>Z02</t>
  </si>
  <si>
    <t>Z03</t>
  </si>
  <si>
    <t>Y10</t>
  </si>
  <si>
    <t>ABSENTS</t>
  </si>
  <si>
    <t>Nb Forfaits</t>
  </si>
  <si>
    <t>GRILLE TOS APPLIQUÉE</t>
  </si>
  <si>
    <t>GRILLE TOS RECALCUL</t>
  </si>
  <si>
    <t>GRILLE FFPS Eau Douce</t>
  </si>
  <si>
    <t/>
  </si>
  <si>
    <t>X</t>
  </si>
  <si>
    <t>Y</t>
  </si>
  <si>
    <t>Z</t>
  </si>
  <si>
    <t>XX</t>
  </si>
  <si>
    <t>YY</t>
  </si>
  <si>
    <t>ZZ</t>
  </si>
  <si>
    <t>XXX</t>
  </si>
  <si>
    <t>YYY</t>
  </si>
  <si>
    <t>ZZZ</t>
  </si>
  <si>
    <t>Manche 1  ---  Secteur X</t>
  </si>
  <si>
    <t>Tirage</t>
  </si>
  <si>
    <t>Pesée 1</t>
  </si>
  <si>
    <t xml:space="preserve">Pesée 2 </t>
  </si>
  <si>
    <t>Pesée 3</t>
  </si>
  <si>
    <t xml:space="preserve">Pesée 4 </t>
  </si>
  <si>
    <t>Signature</t>
  </si>
  <si>
    <t>Manche 1  ---  Secteur Y</t>
  </si>
  <si>
    <t>Manche 1  ---  Secteur Z</t>
  </si>
  <si>
    <t>Manche 2  ---  Secteur X</t>
  </si>
  <si>
    <t>Manche 2  ---  Secteur Y</t>
  </si>
  <si>
    <t>Manche 2  ---  Secteur Z</t>
  </si>
  <si>
    <t>Manche 3  ---  Secteur X</t>
  </si>
  <si>
    <t>Manche 3  ---  Secteur Y</t>
  </si>
  <si>
    <t>Manche 3  ---  Secteur Z</t>
  </si>
  <si>
    <t>Statut</t>
  </si>
  <si>
    <t>Eau Douce</t>
  </si>
  <si>
    <t>Ctl</t>
  </si>
  <si>
    <t>HAVERBEKE Jean-Luc</t>
  </si>
  <si>
    <t>60</t>
  </si>
  <si>
    <t>MENSION Francis</t>
  </si>
  <si>
    <t>59</t>
  </si>
  <si>
    <t>LEBON Patrick</t>
  </si>
  <si>
    <t>WEIDER Eric</t>
  </si>
  <si>
    <t>68</t>
  </si>
  <si>
    <t>MOINGT Jean-Luc</t>
  </si>
  <si>
    <t>02</t>
  </si>
  <si>
    <t>TOURNANT Christophe</t>
  </si>
  <si>
    <t>GAUDOIN Julien</t>
  </si>
  <si>
    <t>23</t>
  </si>
  <si>
    <t>DEVULDER Christophe</t>
  </si>
  <si>
    <t>BEHR Franck</t>
  </si>
  <si>
    <t>77</t>
  </si>
  <si>
    <t>BAUDRY Michel</t>
  </si>
  <si>
    <t>QUIQUENPOIS Alain</t>
  </si>
  <si>
    <t>WALTZ Jean-Daniel</t>
  </si>
  <si>
    <t>DEZITTER Christophe</t>
  </si>
  <si>
    <t>MIELKE Eric</t>
  </si>
  <si>
    <t>AGET Pascal</t>
  </si>
  <si>
    <t>BERLIOUX Robert</t>
  </si>
  <si>
    <t>28</t>
  </si>
  <si>
    <t>GIRAULT Didier</t>
  </si>
  <si>
    <t>14</t>
  </si>
  <si>
    <t>THOMANN Bernard</t>
  </si>
  <si>
    <t>TAILLE Denis</t>
  </si>
  <si>
    <t>GRUYER Maxime</t>
  </si>
  <si>
    <t>DUVET Axel</t>
  </si>
  <si>
    <t>HAVERBEKE Bruno</t>
  </si>
  <si>
    <t>BARBUT Sébastien</t>
  </si>
  <si>
    <t>TONAPANI Jean-Paul</t>
  </si>
  <si>
    <t>67</t>
  </si>
  <si>
    <t>HAUTEKEEKE Michel</t>
  </si>
  <si>
    <t>37</t>
  </si>
  <si>
    <t>PAQUET Joël</t>
  </si>
  <si>
    <t>BRIGAND Jacky</t>
  </si>
  <si>
    <t>FREYBURGER Guillaume</t>
  </si>
  <si>
    <t>HAUTEKEEKE Corine</t>
  </si>
  <si>
    <t>NEEL Richard</t>
  </si>
  <si>
    <t>LAVIGNE Patrick</t>
  </si>
  <si>
    <t>ABS</t>
  </si>
  <si>
    <t>C</t>
  </si>
  <si>
    <t>B</t>
  </si>
  <si>
    <t>CHAMPIONNAT NATIONAL 2 EME DIVISION CORPO</t>
  </si>
  <si>
    <t>BREBOTTE 24-25 JUIN 2023</t>
  </si>
  <si>
    <t>M</t>
  </si>
  <si>
    <t>D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</si>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</sst>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</font>
    <font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26"/>
      <name val="Arial"/>
      <family val="2"/>
    </font>
    <font>
      <sz val="26"/>
      <name val="Arial"/>
      <family val="2"/>
    </font>
    <font>
      <b/>
      <sz val="14"/>
      <name val="Arial"/>
      <family val="2"/>
    </font>
    <font>
      <b/>
      <sz val="9"/>
      <color rgb="FFFF0000"/>
      <name val="Arial"/>
      <family val="2"/>
    </font>
    <font>
      <b/>
      <u/>
      <sz val="10"/>
      <color theme="3" tint="-0.499984740745262"/>
      <name val="Arial"/>
      <family val="2"/>
    </font>
    <font>
      <b/>
      <sz val="9"/>
      <color rgb="FF1505E7"/>
      <name val="Arial"/>
      <family val="2"/>
    </font>
    <font>
      <b/>
      <sz val="10"/>
      <color rgb="FF0070C0"/>
      <name val="Arial"/>
      <family val="2"/>
    </font>
    <font>
      <b/>
      <sz val="10"/>
      <color theme="4" tint="-0.249977111117893"/>
      <name val="Arial"/>
      <family val="2"/>
    </font>
    <font>
      <b/>
      <sz val="10"/>
      <color rgb="FFFF0000"/>
      <name val="Arial"/>
      <family val="2"/>
    </font>
    <font>
      <b/>
      <sz val="16"/>
      <color rgb="FFFF0000"/>
      <name val="Arial"/>
      <family val="2"/>
    </font>
    <font>
      <b/>
      <sz val="9"/>
      <color theme="4" tint="-0.24997711111789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68">
    <xf numFmtId="0" fontId="0" fillId="0" borderId="0" xfId="0"/>
    <xf numFmtId="0" fontId="1" fillId="0" borderId="0" xfId="0" applyFont="1" applyFill="1"/>
    <xf numFmtId="1" fontId="1" fillId="0" borderId="0" xfId="0" applyNumberFormat="1" applyFont="1" applyFill="1"/>
    <xf numFmtId="0" fontId="1" fillId="0" borderId="0" xfId="0" applyFont="1" applyFill="1" applyBorder="1"/>
    <xf numFmtId="0" fontId="2" fillId="0" borderId="0" xfId="0" applyFont="1" applyFill="1"/>
    <xf numFmtId="1" fontId="2" fillId="0" borderId="1" xfId="0" applyNumberFormat="1" applyFont="1" applyFill="1" applyBorder="1" applyAlignment="1">
      <alignment horizontal="centerContinuous"/>
    </xf>
    <xf numFmtId="1" fontId="2" fillId="0" borderId="2" xfId="0" applyNumberFormat="1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2" fillId="0" borderId="0" xfId="0" applyFont="1" applyFill="1" applyBorder="1"/>
    <xf numFmtId="1" fontId="2" fillId="0" borderId="4" xfId="0" applyNumberFormat="1" applyFont="1" applyFill="1" applyBorder="1" applyAlignment="1">
      <alignment horizontal="center"/>
    </xf>
    <xf numFmtId="1" fontId="2" fillId="0" borderId="5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/>
    <xf numFmtId="1" fontId="2" fillId="0" borderId="8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" fontId="3" fillId="0" borderId="14" xfId="0" applyNumberFormat="1" applyFont="1" applyFill="1" applyBorder="1"/>
    <xf numFmtId="1" fontId="3" fillId="0" borderId="15" xfId="0" applyNumberFormat="1" applyFont="1" applyFill="1" applyBorder="1"/>
    <xf numFmtId="0" fontId="2" fillId="0" borderId="16" xfId="0" applyFont="1" applyFill="1" applyBorder="1" applyAlignment="1">
      <alignment horizontal="centerContinuous"/>
    </xf>
    <xf numFmtId="0" fontId="2" fillId="0" borderId="17" xfId="0" applyFont="1" applyFill="1" applyBorder="1" applyAlignment="1">
      <alignment horizontal="centerContinuous"/>
    </xf>
    <xf numFmtId="0" fontId="3" fillId="0" borderId="0" xfId="0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8" xfId="0" applyFont="1" applyFill="1" applyBorder="1" applyAlignment="1">
      <alignment horizontal="center"/>
    </xf>
    <xf numFmtId="2" fontId="1" fillId="0" borderId="0" xfId="0" applyNumberFormat="1" applyFont="1" applyFill="1"/>
    <xf numFmtId="1" fontId="2" fillId="0" borderId="19" xfId="0" applyNumberFormat="1" applyFont="1" applyFill="1" applyBorder="1" applyAlignment="1">
      <alignment horizontal="center"/>
    </xf>
    <xf numFmtId="1" fontId="3" fillId="0" borderId="20" xfId="0" applyNumberFormat="1" applyFont="1" applyFill="1" applyBorder="1"/>
    <xf numFmtId="1" fontId="2" fillId="0" borderId="2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Continuous"/>
    </xf>
    <xf numFmtId="0" fontId="2" fillId="0" borderId="16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3" fillId="0" borderId="0" xfId="0" applyFont="1" applyFill="1"/>
    <xf numFmtId="1" fontId="3" fillId="0" borderId="25" xfId="0" applyNumberFormat="1" applyFont="1" applyFill="1" applyBorder="1"/>
    <xf numFmtId="49" fontId="1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9" fontId="6" fillId="0" borderId="0" xfId="0" applyNumberFormat="1" applyFont="1" applyAlignment="1">
      <alignment horizontal="centerContinuous" vertical="center"/>
    </xf>
    <xf numFmtId="0" fontId="2" fillId="0" borderId="7" xfId="0" applyFont="1" applyFill="1" applyBorder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2" fillId="0" borderId="7" xfId="0" applyNumberFormat="1" applyFont="1" applyFill="1" applyBorder="1" applyAlignment="1">
      <alignment horizontal="center"/>
    </xf>
    <xf numFmtId="1" fontId="2" fillId="0" borderId="22" xfId="0" applyNumberFormat="1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2" fillId="0" borderId="22" xfId="0" applyFont="1" applyFill="1" applyBorder="1" applyAlignment="1">
      <alignment horizontal="centerContinuous"/>
    </xf>
    <xf numFmtId="1" fontId="1" fillId="0" borderId="0" xfId="0" applyNumberFormat="1" applyFont="1" applyFill="1" applyBorder="1"/>
    <xf numFmtId="49" fontId="0" fillId="0" borderId="0" xfId="0" applyNumberFormat="1"/>
    <xf numFmtId="0" fontId="0" fillId="0" borderId="0" xfId="0" applyAlignment="1">
      <alignment horizontal="centerContinuous"/>
    </xf>
    <xf numFmtId="0" fontId="2" fillId="0" borderId="10" xfId="0" applyFont="1" applyFill="1" applyBorder="1"/>
    <xf numFmtId="1" fontId="2" fillId="0" borderId="0" xfId="0" applyNumberFormat="1" applyFont="1" applyFill="1" applyBorder="1" applyAlignment="1">
      <alignment horizontal="center"/>
    </xf>
    <xf numFmtId="1" fontId="2" fillId="0" borderId="26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1" fontId="14" fillId="0" borderId="0" xfId="0" applyNumberFormat="1" applyFont="1" applyFill="1"/>
    <xf numFmtId="1" fontId="1" fillId="0" borderId="27" xfId="0" applyNumberFormat="1" applyFont="1" applyFill="1" applyBorder="1" applyProtection="1">
      <protection hidden="1"/>
    </xf>
    <xf numFmtId="1" fontId="1" fillId="0" borderId="28" xfId="0" applyNumberFormat="1" applyFont="1" applyFill="1" applyBorder="1" applyProtection="1">
      <protection hidden="1"/>
    </xf>
    <xf numFmtId="0" fontId="1" fillId="0" borderId="28" xfId="0" applyFont="1" applyFill="1" applyBorder="1" applyProtection="1">
      <protection hidden="1"/>
    </xf>
    <xf numFmtId="1" fontId="1" fillId="0" borderId="29" xfId="0" applyNumberFormat="1" applyFont="1" applyFill="1" applyBorder="1" applyProtection="1">
      <protection hidden="1"/>
    </xf>
    <xf numFmtId="1" fontId="1" fillId="0" borderId="23" xfId="0" applyNumberFormat="1" applyFont="1" applyFill="1" applyBorder="1" applyProtection="1">
      <protection hidden="1"/>
    </xf>
    <xf numFmtId="0" fontId="1" fillId="0" borderId="23" xfId="0" applyFont="1" applyFill="1" applyBorder="1" applyProtection="1">
      <protection hidden="1"/>
    </xf>
    <xf numFmtId="1" fontId="1" fillId="0" borderId="11" xfId="0" applyNumberFormat="1" applyFont="1" applyFill="1" applyBorder="1" applyProtection="1">
      <protection hidden="1"/>
    </xf>
    <xf numFmtId="1" fontId="1" fillId="0" borderId="12" xfId="0" applyNumberFormat="1" applyFont="1" applyFill="1" applyBorder="1" applyProtection="1">
      <protection hidden="1"/>
    </xf>
    <xf numFmtId="0" fontId="1" fillId="0" borderId="12" xfId="0" applyFont="1" applyFill="1" applyBorder="1" applyProtection="1">
      <protection hidden="1"/>
    </xf>
    <xf numFmtId="2" fontId="1" fillId="0" borderId="0" xfId="0" applyNumberFormat="1" applyFont="1" applyFill="1" applyProtection="1">
      <protection hidden="1"/>
    </xf>
    <xf numFmtId="2" fontId="1" fillId="0" borderId="0" xfId="0" applyNumberFormat="1" applyFont="1" applyFill="1" applyAlignment="1" applyProtection="1">
      <alignment horizontal="center"/>
      <protection hidden="1"/>
    </xf>
    <xf numFmtId="2" fontId="1" fillId="0" borderId="0" xfId="0" applyNumberFormat="1" applyFont="1" applyFill="1" applyBorder="1" applyProtection="1">
      <protection hidden="1"/>
    </xf>
    <xf numFmtId="0" fontId="1" fillId="0" borderId="29" xfId="0" applyFont="1" applyFill="1" applyBorder="1" applyProtection="1"/>
    <xf numFmtId="0" fontId="1" fillId="0" borderId="29" xfId="0" applyFont="1" applyFill="1" applyBorder="1" applyAlignment="1" applyProtection="1">
      <alignment horizontal="center"/>
    </xf>
    <xf numFmtId="0" fontId="1" fillId="0" borderId="30" xfId="0" applyFont="1" applyFill="1" applyBorder="1" applyProtection="1"/>
    <xf numFmtId="0" fontId="1" fillId="0" borderId="30" xfId="0" applyFont="1" applyFill="1" applyBorder="1" applyAlignment="1" applyProtection="1">
      <alignment horizontal="center"/>
    </xf>
    <xf numFmtId="0" fontId="1" fillId="0" borderId="31" xfId="0" applyFont="1" applyFill="1" applyBorder="1" applyProtection="1"/>
    <xf numFmtId="0" fontId="1" fillId="0" borderId="31" xfId="0" applyFont="1" applyFill="1" applyBorder="1" applyAlignment="1" applyProtection="1">
      <alignment horizontal="center"/>
    </xf>
    <xf numFmtId="0" fontId="3" fillId="0" borderId="20" xfId="0" applyFont="1" applyFill="1" applyBorder="1" applyProtection="1"/>
    <xf numFmtId="0" fontId="3" fillId="0" borderId="14" xfId="0" applyFont="1" applyFill="1" applyBorder="1" applyProtection="1"/>
    <xf numFmtId="0" fontId="3" fillId="0" borderId="15" xfId="0" applyFont="1" applyFill="1" applyBorder="1" applyProtection="1"/>
    <xf numFmtId="1" fontId="1" fillId="0" borderId="29" xfId="0" applyNumberFormat="1" applyFont="1" applyFill="1" applyBorder="1" applyAlignment="1" applyProtection="1">
      <alignment horizontal="center"/>
    </xf>
    <xf numFmtId="1" fontId="1" fillId="0" borderId="30" xfId="0" applyNumberFormat="1" applyFont="1" applyFill="1" applyBorder="1" applyAlignment="1" applyProtection="1">
      <alignment horizontal="center"/>
    </xf>
    <xf numFmtId="1" fontId="1" fillId="0" borderId="31" xfId="0" applyNumberFormat="1" applyFont="1" applyFill="1" applyBorder="1" applyAlignment="1" applyProtection="1">
      <alignment horizontal="center"/>
    </xf>
    <xf numFmtId="0" fontId="1" fillId="0" borderId="32" xfId="0" applyFont="1" applyFill="1" applyBorder="1" applyProtection="1"/>
    <xf numFmtId="0" fontId="1" fillId="0" borderId="32" xfId="0" applyFont="1" applyFill="1" applyBorder="1" applyAlignment="1" applyProtection="1">
      <alignment horizontal="center"/>
    </xf>
    <xf numFmtId="0" fontId="3" fillId="0" borderId="33" xfId="0" applyFont="1" applyFill="1" applyBorder="1" applyProtection="1"/>
    <xf numFmtId="1" fontId="1" fillId="0" borderId="32" xfId="0" applyNumberFormat="1" applyFont="1" applyFill="1" applyBorder="1" applyAlignment="1" applyProtection="1">
      <alignment horizontal="center"/>
    </xf>
    <xf numFmtId="1" fontId="1" fillId="0" borderId="34" xfId="0" applyNumberFormat="1" applyFont="1" applyFill="1" applyBorder="1" applyProtection="1">
      <protection hidden="1"/>
    </xf>
    <xf numFmtId="1" fontId="1" fillId="0" borderId="35" xfId="0" applyNumberFormat="1" applyFont="1" applyFill="1" applyBorder="1" applyProtection="1">
      <protection hidden="1"/>
    </xf>
    <xf numFmtId="0" fontId="1" fillId="0" borderId="35" xfId="0" applyFont="1" applyFill="1" applyBorder="1" applyProtection="1">
      <protection hidden="1"/>
    </xf>
    <xf numFmtId="1" fontId="3" fillId="0" borderId="33" xfId="0" applyNumberFormat="1" applyFont="1" applyFill="1" applyBorder="1"/>
    <xf numFmtId="0" fontId="1" fillId="0" borderId="36" xfId="0" applyFont="1" applyFill="1" applyBorder="1" applyAlignment="1">
      <alignment horizontal="left"/>
    </xf>
    <xf numFmtId="1" fontId="1" fillId="0" borderId="24" xfId="0" applyNumberFormat="1" applyFont="1" applyFill="1" applyBorder="1" applyProtection="1">
      <protection hidden="1"/>
    </xf>
    <xf numFmtId="0" fontId="1" fillId="0" borderId="24" xfId="0" applyFont="1" applyFill="1" applyBorder="1" applyProtection="1">
      <protection hidden="1"/>
    </xf>
    <xf numFmtId="0" fontId="1" fillId="0" borderId="27" xfId="0" applyFont="1" applyFill="1" applyBorder="1" applyProtection="1"/>
    <xf numFmtId="49" fontId="1" fillId="0" borderId="25" xfId="0" applyNumberFormat="1" applyFont="1" applyFill="1" applyBorder="1" applyAlignment="1" applyProtection="1">
      <alignment horizontal="center"/>
    </xf>
    <xf numFmtId="49" fontId="1" fillId="0" borderId="14" xfId="0" applyNumberFormat="1" applyFont="1" applyFill="1" applyBorder="1" applyAlignment="1" applyProtection="1">
      <alignment horizontal="center"/>
    </xf>
    <xf numFmtId="49" fontId="1" fillId="0" borderId="33" xfId="0" applyNumberFormat="1" applyFont="1" applyFill="1" applyBorder="1" applyAlignment="1" applyProtection="1">
      <alignment horizontal="center"/>
    </xf>
    <xf numFmtId="49" fontId="1" fillId="0" borderId="20" xfId="0" applyNumberFormat="1" applyFont="1" applyFill="1" applyBorder="1" applyAlignment="1" applyProtection="1">
      <alignment horizontal="center"/>
    </xf>
    <xf numFmtId="49" fontId="1" fillId="0" borderId="15" xfId="0" applyNumberFormat="1" applyFont="1" applyFill="1" applyBorder="1" applyAlignment="1" applyProtection="1">
      <alignment horizontal="center"/>
    </xf>
    <xf numFmtId="0" fontId="1" fillId="0" borderId="37" xfId="0" applyFont="1" applyFill="1" applyBorder="1"/>
    <xf numFmtId="1" fontId="1" fillId="0" borderId="30" xfId="0" applyNumberFormat="1" applyFont="1" applyFill="1" applyBorder="1" applyProtection="1">
      <protection hidden="1"/>
    </xf>
    <xf numFmtId="0" fontId="1" fillId="0" borderId="0" xfId="0" applyFont="1" applyFill="1" applyProtection="1">
      <protection hidden="1"/>
    </xf>
    <xf numFmtId="0" fontId="1" fillId="0" borderId="0" xfId="0" applyFont="1" applyFill="1" applyBorder="1" applyProtection="1">
      <protection hidden="1"/>
    </xf>
    <xf numFmtId="0" fontId="0" fillId="0" borderId="0" xfId="0" applyProtection="1">
      <protection locked="0"/>
    </xf>
    <xf numFmtId="0" fontId="0" fillId="0" borderId="0" xfId="0" applyFill="1"/>
    <xf numFmtId="0" fontId="0" fillId="0" borderId="0" xfId="0" applyFill="1" applyProtection="1">
      <protection hidden="1"/>
    </xf>
    <xf numFmtId="49" fontId="0" fillId="0" borderId="0" xfId="0" applyNumberFormat="1" applyFill="1"/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2" fillId="0" borderId="2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26" xfId="0" applyFont="1" applyFill="1" applyBorder="1" applyAlignment="1">
      <alignment horizontal="center"/>
    </xf>
    <xf numFmtId="1" fontId="1" fillId="3" borderId="38" xfId="0" applyNumberFormat="1" applyFont="1" applyFill="1" applyBorder="1" applyProtection="1"/>
    <xf numFmtId="1" fontId="1" fillId="3" borderId="39" xfId="0" applyNumberFormat="1" applyFont="1" applyFill="1" applyBorder="1" applyProtection="1"/>
    <xf numFmtId="0" fontId="8" fillId="2" borderId="0" xfId="0" applyFont="1" applyFill="1" applyAlignment="1" applyProtection="1">
      <alignment horizontal="center"/>
    </xf>
    <xf numFmtId="0" fontId="0" fillId="4" borderId="21" xfId="0" applyFill="1" applyBorder="1" applyAlignment="1" applyProtection="1">
      <alignment horizontal="center"/>
      <protection hidden="1"/>
    </xf>
    <xf numFmtId="0" fontId="0" fillId="4" borderId="19" xfId="0" applyFill="1" applyBorder="1" applyAlignment="1" applyProtection="1">
      <alignment horizontal="center"/>
    </xf>
    <xf numFmtId="0" fontId="15" fillId="2" borderId="0" xfId="0" applyFont="1" applyFill="1" applyAlignment="1" applyProtection="1">
      <alignment horizontal="center"/>
    </xf>
    <xf numFmtId="0" fontId="5" fillId="0" borderId="0" xfId="0" applyFont="1" applyAlignment="1" applyProtection="1">
      <alignment horizontal="centerContinuous"/>
      <protection locked="0"/>
    </xf>
    <xf numFmtId="0" fontId="16" fillId="0" borderId="0" xfId="0" applyFont="1" applyFill="1"/>
    <xf numFmtId="0" fontId="14" fillId="0" borderId="0" xfId="0" applyFont="1" applyFill="1"/>
    <xf numFmtId="0" fontId="1" fillId="0" borderId="29" xfId="0" applyFont="1" applyFill="1" applyBorder="1" applyProtection="1">
      <protection locked="0"/>
    </xf>
    <xf numFmtId="0" fontId="1" fillId="0" borderId="40" xfId="0" applyFont="1" applyFill="1" applyBorder="1" applyAlignment="1" applyProtection="1">
      <alignment horizontal="center"/>
      <protection locked="0"/>
    </xf>
    <xf numFmtId="0" fontId="1" fillId="0" borderId="29" xfId="0" applyFont="1" applyFill="1" applyBorder="1" applyAlignment="1" applyProtection="1">
      <alignment horizontal="left"/>
      <protection locked="0"/>
    </xf>
    <xf numFmtId="0" fontId="1" fillId="0" borderId="23" xfId="0" applyFont="1" applyFill="1" applyBorder="1" applyAlignment="1" applyProtection="1">
      <alignment horizontal="left"/>
      <protection locked="0"/>
    </xf>
    <xf numFmtId="0" fontId="1" fillId="0" borderId="20" xfId="0" applyFont="1" applyFill="1" applyBorder="1" applyAlignment="1" applyProtection="1">
      <alignment horizontal="left"/>
      <protection locked="0"/>
    </xf>
    <xf numFmtId="1" fontId="1" fillId="0" borderId="41" xfId="0" applyNumberFormat="1" applyFont="1" applyFill="1" applyBorder="1" applyProtection="1">
      <protection locked="0"/>
    </xf>
    <xf numFmtId="0" fontId="3" fillId="0" borderId="20" xfId="0" applyFont="1" applyFill="1" applyBorder="1" applyProtection="1">
      <protection locked="0"/>
    </xf>
    <xf numFmtId="1" fontId="1" fillId="0" borderId="38" xfId="0" applyNumberFormat="1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1" fontId="1" fillId="0" borderId="29" xfId="0" applyNumberFormat="1" applyFont="1" applyFill="1" applyBorder="1" applyProtection="1">
      <protection locked="0"/>
    </xf>
    <xf numFmtId="1" fontId="1" fillId="0" borderId="23" xfId="0" applyNumberFormat="1" applyFont="1" applyFill="1" applyBorder="1" applyProtection="1">
      <protection locked="0"/>
    </xf>
    <xf numFmtId="0" fontId="1" fillId="0" borderId="30" xfId="0" applyFont="1" applyFill="1" applyBorder="1" applyProtection="1">
      <protection locked="0"/>
    </xf>
    <xf numFmtId="0" fontId="1" fillId="0" borderId="42" xfId="0" applyFont="1" applyFill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left"/>
      <protection locked="0"/>
    </xf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14" xfId="0" applyFont="1" applyFill="1" applyBorder="1" applyAlignment="1" applyProtection="1">
      <alignment horizontal="left"/>
      <protection locked="0"/>
    </xf>
    <xf numFmtId="0" fontId="3" fillId="0" borderId="14" xfId="0" applyFont="1" applyFill="1" applyBorder="1" applyProtection="1">
      <protection locked="0"/>
    </xf>
    <xf numFmtId="1" fontId="1" fillId="0" borderId="30" xfId="0" applyNumberFormat="1" applyFont="1" applyFill="1" applyBorder="1" applyProtection="1">
      <protection locked="0"/>
    </xf>
    <xf numFmtId="1" fontId="1" fillId="0" borderId="24" xfId="0" applyNumberFormat="1" applyFont="1" applyFill="1" applyBorder="1" applyProtection="1">
      <protection locked="0"/>
    </xf>
    <xf numFmtId="0" fontId="1" fillId="0" borderId="31" xfId="0" applyFont="1" applyFill="1" applyBorder="1" applyProtection="1">
      <protection locked="0"/>
    </xf>
    <xf numFmtId="0" fontId="1" fillId="0" borderId="43" xfId="0" applyFont="1" applyFill="1" applyBorder="1" applyAlignment="1" applyProtection="1">
      <alignment horizontal="center"/>
      <protection locked="0"/>
    </xf>
    <xf numFmtId="0" fontId="1" fillId="0" borderId="31" xfId="0" applyFont="1" applyFill="1" applyBorder="1" applyAlignment="1" applyProtection="1">
      <alignment horizontal="left"/>
      <protection locked="0"/>
    </xf>
    <xf numFmtId="0" fontId="1" fillId="0" borderId="44" xfId="0" applyFont="1" applyFill="1" applyBorder="1" applyAlignment="1" applyProtection="1">
      <alignment horizontal="left"/>
      <protection locked="0"/>
    </xf>
    <xf numFmtId="0" fontId="1" fillId="0" borderId="15" xfId="0" applyFont="1" applyFill="1" applyBorder="1" applyAlignment="1" applyProtection="1">
      <alignment horizontal="left"/>
      <protection locked="0"/>
    </xf>
    <xf numFmtId="1" fontId="1" fillId="0" borderId="39" xfId="0" applyNumberFormat="1" applyFont="1" applyFill="1" applyBorder="1" applyProtection="1">
      <protection locked="0"/>
    </xf>
    <xf numFmtId="0" fontId="3" fillId="0" borderId="15" xfId="0" applyFont="1" applyFill="1" applyBorder="1" applyProtection="1">
      <protection locked="0"/>
    </xf>
    <xf numFmtId="1" fontId="1" fillId="0" borderId="31" xfId="0" applyNumberFormat="1" applyFont="1" applyFill="1" applyBorder="1" applyProtection="1">
      <protection locked="0"/>
    </xf>
    <xf numFmtId="1" fontId="1" fillId="0" borderId="44" xfId="0" applyNumberFormat="1" applyFont="1" applyFill="1" applyBorder="1" applyProtection="1">
      <protection locked="0"/>
    </xf>
    <xf numFmtId="0" fontId="0" fillId="0" borderId="0" xfId="0" applyFill="1" applyAlignment="1">
      <alignment horizontal="centerContinuous"/>
    </xf>
    <xf numFmtId="49" fontId="0" fillId="0" borderId="0" xfId="0" applyNumberFormat="1" applyFill="1" applyAlignment="1">
      <alignment horizontal="center"/>
    </xf>
    <xf numFmtId="49" fontId="17" fillId="0" borderId="0" xfId="0" applyNumberFormat="1" applyFont="1" applyFill="1" applyAlignment="1">
      <alignment horizontal="center"/>
    </xf>
    <xf numFmtId="49" fontId="18" fillId="0" borderId="7" xfId="0" applyNumberFormat="1" applyFont="1" applyFill="1" applyBorder="1" applyAlignment="1">
      <alignment horizontal="center"/>
    </xf>
    <xf numFmtId="49" fontId="18" fillId="0" borderId="9" xfId="0" applyNumberFormat="1" applyFont="1" applyFill="1" applyBorder="1" applyAlignment="1">
      <alignment horizontal="center"/>
    </xf>
    <xf numFmtId="49" fontId="18" fillId="0" borderId="26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Continuous"/>
    </xf>
    <xf numFmtId="49" fontId="7" fillId="0" borderId="27" xfId="0" applyNumberFormat="1" applyFont="1" applyFill="1" applyBorder="1" applyProtection="1">
      <protection locked="0"/>
    </xf>
    <xf numFmtId="49" fontId="0" fillId="0" borderId="28" xfId="0" applyNumberFormat="1" applyFill="1" applyBorder="1" applyAlignment="1" applyProtection="1">
      <alignment horizontal="center"/>
      <protection locked="0"/>
    </xf>
    <xf numFmtId="49" fontId="7" fillId="0" borderId="25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Fill="1" applyProtection="1">
      <protection hidden="1"/>
    </xf>
    <xf numFmtId="49" fontId="7" fillId="0" borderId="30" xfId="0" applyNumberFormat="1" applyFont="1" applyFill="1" applyBorder="1" applyProtection="1">
      <protection locked="0"/>
    </xf>
    <xf numFmtId="49" fontId="0" fillId="0" borderId="24" xfId="0" applyNumberFormat="1" applyFill="1" applyBorder="1" applyAlignment="1" applyProtection="1">
      <alignment horizontal="center"/>
      <protection locked="0"/>
    </xf>
    <xf numFmtId="49" fontId="7" fillId="0" borderId="14" xfId="0" applyNumberFormat="1" applyFont="1" applyFill="1" applyBorder="1" applyAlignment="1" applyProtection="1">
      <alignment horizontal="center"/>
      <protection locked="0"/>
    </xf>
    <xf numFmtId="49" fontId="7" fillId="0" borderId="20" xfId="0" applyNumberFormat="1" applyFont="1" applyFill="1" applyBorder="1" applyAlignment="1" applyProtection="1">
      <alignment horizontal="center"/>
      <protection locked="0"/>
    </xf>
    <xf numFmtId="49" fontId="7" fillId="0" borderId="11" xfId="0" applyNumberFormat="1" applyFont="1" applyFill="1" applyBorder="1" applyProtection="1">
      <protection locked="0"/>
    </xf>
    <xf numFmtId="49" fontId="0" fillId="0" borderId="44" xfId="0" applyNumberFormat="1" applyFill="1" applyBorder="1" applyAlignment="1" applyProtection="1">
      <alignment horizontal="center"/>
      <protection locked="0"/>
    </xf>
    <xf numFmtId="49" fontId="7" fillId="0" borderId="15" xfId="0" applyNumberFormat="1" applyFont="1" applyFill="1" applyBorder="1" applyAlignment="1" applyProtection="1">
      <alignment horizontal="center"/>
      <protection locked="0"/>
    </xf>
    <xf numFmtId="0" fontId="19" fillId="0" borderId="0" xfId="0" applyFont="1"/>
    <xf numFmtId="49" fontId="0" fillId="0" borderId="0" xfId="0" applyNumberFormat="1" applyFill="1" applyBorder="1" applyProtection="1">
      <protection locked="0"/>
    </xf>
    <xf numFmtId="49" fontId="0" fillId="0" borderId="0" xfId="0" applyNumberFormat="1" applyFill="1" applyBorder="1" applyAlignment="1" applyProtection="1">
      <alignment horizontal="center"/>
      <protection locked="0"/>
    </xf>
    <xf numFmtId="49" fontId="7" fillId="0" borderId="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ill="1" applyBorder="1" applyAlignment="1" applyProtection="1">
      <alignment horizontal="right"/>
      <protection locked="0"/>
    </xf>
    <xf numFmtId="49" fontId="0" fillId="0" borderId="0" xfId="0" applyNumberFormat="1" applyFill="1" applyBorder="1" applyAlignment="1" applyProtection="1">
      <alignment horizontal="centerContinuous"/>
      <protection locked="0"/>
    </xf>
    <xf numFmtId="49" fontId="7" fillId="0" borderId="0" xfId="0" applyNumberFormat="1" applyFont="1" applyFill="1"/>
    <xf numFmtId="0" fontId="8" fillId="2" borderId="0" xfId="0" applyFont="1" applyFill="1" applyAlignment="1" applyProtection="1">
      <alignment horizontal="center"/>
      <protection locked="0"/>
    </xf>
    <xf numFmtId="1" fontId="1" fillId="3" borderId="41" xfId="0" applyNumberFormat="1" applyFont="1" applyFill="1" applyBorder="1" applyProtection="1"/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49" fontId="6" fillId="0" borderId="0" xfId="0" applyNumberFormat="1" applyFont="1" applyAlignment="1" applyProtection="1">
      <alignment horizontal="center" vertical="center"/>
      <protection locked="0"/>
    </xf>
    <xf numFmtId="0" fontId="7" fillId="0" borderId="0" xfId="1"/>
    <xf numFmtId="0" fontId="6" fillId="0" borderId="0" xfId="1" applyFont="1" applyAlignment="1">
      <alignment horizontal="center" vertical="center"/>
    </xf>
    <xf numFmtId="0" fontId="6" fillId="0" borderId="0" xfId="1" applyFont="1"/>
    <xf numFmtId="1" fontId="6" fillId="0" borderId="0" xfId="1" applyNumberFormat="1" applyFont="1"/>
    <xf numFmtId="0" fontId="6" fillId="0" borderId="26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1" fontId="6" fillId="0" borderId="8" xfId="1" applyNumberFormat="1" applyFont="1" applyBorder="1" applyAlignment="1">
      <alignment horizontal="center" vertical="center"/>
    </xf>
    <xf numFmtId="1" fontId="6" fillId="0" borderId="18" xfId="1" applyNumberFormat="1" applyFont="1" applyBorder="1" applyAlignment="1">
      <alignment horizontal="center" vertical="center"/>
    </xf>
    <xf numFmtId="0" fontId="6" fillId="0" borderId="45" xfId="1" applyFont="1" applyBorder="1" applyAlignment="1">
      <alignment horizontal="center" vertical="center"/>
    </xf>
    <xf numFmtId="0" fontId="6" fillId="0" borderId="27" xfId="1" applyFont="1" applyBorder="1" applyAlignment="1">
      <alignment horizontal="left" vertical="center"/>
    </xf>
    <xf numFmtId="0" fontId="6" fillId="0" borderId="25" xfId="1" applyFont="1" applyBorder="1" applyAlignment="1">
      <alignment horizontal="center" vertical="center"/>
    </xf>
    <xf numFmtId="1" fontId="6" fillId="0" borderId="41" xfId="1" applyNumberFormat="1" applyFont="1" applyBorder="1" applyAlignment="1">
      <alignment horizontal="right" vertical="center"/>
    </xf>
    <xf numFmtId="1" fontId="6" fillId="0" borderId="23" xfId="1" applyNumberFormat="1" applyFont="1" applyBorder="1" applyAlignment="1">
      <alignment horizontal="right" vertical="center"/>
    </xf>
    <xf numFmtId="1" fontId="6" fillId="0" borderId="40" xfId="1" applyNumberFormat="1" applyFont="1" applyBorder="1" applyAlignment="1">
      <alignment horizontal="right" vertical="center"/>
    </xf>
    <xf numFmtId="0" fontId="6" fillId="0" borderId="45" xfId="1" applyFont="1" applyBorder="1"/>
    <xf numFmtId="0" fontId="6" fillId="0" borderId="46" xfId="1" applyFont="1" applyBorder="1" applyAlignment="1">
      <alignment horizontal="center" vertical="center"/>
    </xf>
    <xf numFmtId="0" fontId="6" fillId="0" borderId="30" xfId="1" applyFont="1" applyBorder="1" applyAlignment="1">
      <alignment horizontal="left" vertical="center"/>
    </xf>
    <xf numFmtId="0" fontId="6" fillId="0" borderId="14" xfId="1" applyFont="1" applyBorder="1" applyAlignment="1">
      <alignment horizontal="center" vertical="center"/>
    </xf>
    <xf numFmtId="1" fontId="6" fillId="0" borderId="38" xfId="1" applyNumberFormat="1" applyFont="1" applyBorder="1" applyAlignment="1">
      <alignment horizontal="right" vertical="center"/>
    </xf>
    <xf numFmtId="1" fontId="6" fillId="0" borderId="24" xfId="1" applyNumberFormat="1" applyFont="1" applyBorder="1" applyAlignment="1">
      <alignment horizontal="right" vertical="center"/>
    </xf>
    <xf numFmtId="1" fontId="6" fillId="0" borderId="42" xfId="1" applyNumberFormat="1" applyFont="1" applyBorder="1" applyAlignment="1">
      <alignment horizontal="right" vertical="center"/>
    </xf>
    <xf numFmtId="0" fontId="6" fillId="0" borderId="46" xfId="1" applyFont="1" applyBorder="1"/>
    <xf numFmtId="0" fontId="6" fillId="0" borderId="47" xfId="1" applyFont="1" applyBorder="1" applyAlignment="1">
      <alignment horizontal="center" vertical="center"/>
    </xf>
    <xf numFmtId="0" fontId="6" fillId="0" borderId="31" xfId="1" applyFont="1" applyBorder="1" applyAlignment="1">
      <alignment horizontal="left" vertical="center"/>
    </xf>
    <xf numFmtId="0" fontId="6" fillId="0" borderId="15" xfId="1" applyFont="1" applyBorder="1" applyAlignment="1">
      <alignment horizontal="center" vertical="center"/>
    </xf>
    <xf numFmtId="1" fontId="6" fillId="0" borderId="39" xfId="1" applyNumberFormat="1" applyFont="1" applyBorder="1" applyAlignment="1">
      <alignment horizontal="right" vertical="center"/>
    </xf>
    <xf numFmtId="1" fontId="6" fillId="0" borderId="44" xfId="1" applyNumberFormat="1" applyFont="1" applyBorder="1" applyAlignment="1">
      <alignment horizontal="right" vertical="center"/>
    </xf>
    <xf numFmtId="1" fontId="6" fillId="0" borderId="43" xfId="1" applyNumberFormat="1" applyFont="1" applyBorder="1" applyAlignment="1">
      <alignment horizontal="right" vertical="center"/>
    </xf>
    <xf numFmtId="0" fontId="6" fillId="0" borderId="47" xfId="1" applyFont="1" applyBorder="1"/>
    <xf numFmtId="0" fontId="7" fillId="0" borderId="0" xfId="1" applyAlignment="1">
      <alignment horizontal="center" vertical="center"/>
    </xf>
    <xf numFmtId="1" fontId="7" fillId="0" borderId="0" xfId="1" applyNumberFormat="1"/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9" fillId="0" borderId="46" xfId="0" applyFont="1" applyFill="1" applyBorder="1" applyAlignment="1" applyProtection="1">
      <alignment horizontal="center" vertical="center"/>
      <protection locked="0"/>
    </xf>
    <xf numFmtId="0" fontId="17" fillId="0" borderId="46" xfId="0" applyFont="1" applyFill="1" applyBorder="1" applyAlignment="1" applyProtection="1">
      <alignment horizontal="center" vertical="center"/>
      <protection locked="0"/>
    </xf>
    <xf numFmtId="0" fontId="8" fillId="0" borderId="46" xfId="0" applyFont="1" applyBorder="1" applyAlignment="1" applyProtection="1">
      <alignment horizontal="center" vertical="center"/>
      <protection locked="0"/>
    </xf>
    <xf numFmtId="0" fontId="2" fillId="0" borderId="48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1" fillId="0" borderId="40" xfId="0" applyFont="1" applyFill="1" applyBorder="1" applyProtection="1">
      <protection locked="0"/>
    </xf>
    <xf numFmtId="0" fontId="1" fillId="0" borderId="42" xfId="0" applyFont="1" applyFill="1" applyBorder="1" applyProtection="1">
      <protection locked="0"/>
    </xf>
    <xf numFmtId="0" fontId="1" fillId="0" borderId="43" xfId="0" applyFont="1" applyFill="1" applyBorder="1" applyProtection="1">
      <protection locked="0"/>
    </xf>
    <xf numFmtId="0" fontId="19" fillId="0" borderId="45" xfId="0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Alignment="1" applyProtection="1">
      <alignment horizontal="center" vertical="center"/>
      <protection locked="0"/>
    </xf>
    <xf numFmtId="49" fontId="20" fillId="5" borderId="0" xfId="0" applyNumberFormat="1" applyFont="1" applyFill="1" applyAlignment="1" applyProtection="1">
      <alignment horizontal="center" vertical="center"/>
      <protection locked="0"/>
    </xf>
    <xf numFmtId="0" fontId="8" fillId="0" borderId="47" xfId="0" applyFont="1" applyBorder="1" applyAlignment="1" applyProtection="1">
      <alignment horizontal="center" vertical="center"/>
      <protection locked="0"/>
    </xf>
    <xf numFmtId="0" fontId="0" fillId="0" borderId="0" xfId="0" applyFill="1" applyProtection="1"/>
    <xf numFmtId="0" fontId="1" fillId="2" borderId="23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49" fontId="17" fillId="0" borderId="1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49" fontId="21" fillId="0" borderId="53" xfId="0" applyNumberFormat="1" applyFont="1" applyBorder="1" applyAlignment="1">
      <alignment horizontal="center" vertical="center"/>
    </xf>
    <xf numFmtId="49" fontId="21" fillId="0" borderId="47" xfId="0" applyNumberFormat="1" applyFont="1" applyBorder="1" applyAlignment="1">
      <alignment horizontal="center" vertical="center"/>
    </xf>
    <xf numFmtId="49" fontId="5" fillId="0" borderId="0" xfId="0" applyNumberFormat="1" applyFont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49" fontId="13" fillId="0" borderId="0" xfId="0" applyNumberFormat="1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50" xfId="0" applyFont="1" applyBorder="1" applyAlignment="1" applyProtection="1">
      <alignment horizontal="center" vertical="center"/>
    </xf>
    <xf numFmtId="0" fontId="8" fillId="0" borderId="51" xfId="0" applyFont="1" applyBorder="1" applyAlignment="1" applyProtection="1">
      <alignment horizontal="center" vertical="center"/>
    </xf>
    <xf numFmtId="0" fontId="8" fillId="0" borderId="52" xfId="0" applyFont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49" fontId="11" fillId="0" borderId="0" xfId="1" applyNumberFormat="1" applyFont="1" applyAlignment="1">
      <alignment horizontal="center" vertical="center"/>
    </xf>
    <xf numFmtId="49" fontId="12" fillId="0" borderId="0" xfId="1" applyNumberFormat="1" applyFont="1" applyAlignment="1">
      <alignment horizontal="center" vertical="center"/>
    </xf>
    <xf numFmtId="0" fontId="1" fillId="6" borderId="30" xfId="0" applyFont="1" applyFill="1" applyBorder="1" applyProtection="1">
      <protection locked="0"/>
    </xf>
  </cellXfs>
  <cellStyles count="2">
    <cellStyle name="Normal" xfId="0" builtinId="0"/>
    <cellStyle name="Normal 2" xfId="1"/>
  </cellStyles>
  <dxfs count="12">
    <dxf>
      <font>
        <b/>
        <i val="0"/>
        <color rgb="FFFF0000"/>
        <name val="Cambria"/>
        <scheme val="none"/>
      </font>
    </dxf>
    <dxf>
      <font>
        <b/>
        <i val="0"/>
        <color rgb="FFFF9900"/>
        <name val="Cambria"/>
        <scheme val="none"/>
      </font>
    </dxf>
    <dxf>
      <font>
        <b/>
        <i val="0"/>
        <color rgb="FF0066FF"/>
        <name val="Cambria"/>
        <scheme val="none"/>
      </font>
    </dxf>
    <dxf>
      <font>
        <b/>
        <i val="0"/>
        <color rgb="FF6600FF"/>
        <name val="Cambria"/>
        <scheme val="none"/>
      </font>
    </dxf>
    <dxf>
      <font>
        <b/>
        <i val="0"/>
        <color rgb="FFFF0000"/>
        <name val="Cambria"/>
        <scheme val="none"/>
      </font>
    </dxf>
    <dxf>
      <font>
        <b/>
        <i val="0"/>
        <color rgb="FFFF9900"/>
        <name val="Cambria"/>
        <scheme val="none"/>
      </font>
    </dxf>
    <dxf>
      <font>
        <b/>
        <i val="0"/>
        <color rgb="FF0066FF"/>
        <name val="Cambria"/>
        <scheme val="none"/>
      </font>
    </dxf>
    <dxf>
      <font>
        <b/>
        <i val="0"/>
        <color rgb="FF6600FF"/>
        <name val="Cambria"/>
        <scheme val="none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8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3" Type="http://schemas.openxmlformats.org/officeDocument/2006/relationships/image" Target="../media/image25.emf"/><Relationship Id="rId18" Type="http://schemas.openxmlformats.org/officeDocument/2006/relationships/image" Target="../media/image20.emf"/><Relationship Id="rId26" Type="http://schemas.openxmlformats.org/officeDocument/2006/relationships/image" Target="../media/image12.emf"/><Relationship Id="rId3" Type="http://schemas.openxmlformats.org/officeDocument/2006/relationships/image" Target="../media/image35.emf"/><Relationship Id="rId21" Type="http://schemas.openxmlformats.org/officeDocument/2006/relationships/image" Target="../media/image17.emf"/><Relationship Id="rId34" Type="http://schemas.openxmlformats.org/officeDocument/2006/relationships/image" Target="../media/image4.emf"/><Relationship Id="rId7" Type="http://schemas.openxmlformats.org/officeDocument/2006/relationships/image" Target="../media/image31.emf"/><Relationship Id="rId12" Type="http://schemas.openxmlformats.org/officeDocument/2006/relationships/image" Target="../media/image26.emf"/><Relationship Id="rId17" Type="http://schemas.openxmlformats.org/officeDocument/2006/relationships/image" Target="../media/image21.emf"/><Relationship Id="rId25" Type="http://schemas.openxmlformats.org/officeDocument/2006/relationships/image" Target="../media/image13.emf"/><Relationship Id="rId33" Type="http://schemas.openxmlformats.org/officeDocument/2006/relationships/image" Target="../media/image5.emf"/><Relationship Id="rId2" Type="http://schemas.openxmlformats.org/officeDocument/2006/relationships/image" Target="../media/image36.emf"/><Relationship Id="rId16" Type="http://schemas.openxmlformats.org/officeDocument/2006/relationships/image" Target="../media/image22.emf"/><Relationship Id="rId20" Type="http://schemas.openxmlformats.org/officeDocument/2006/relationships/image" Target="../media/image18.emf"/><Relationship Id="rId29" Type="http://schemas.openxmlformats.org/officeDocument/2006/relationships/image" Target="../media/image9.emf"/><Relationship Id="rId1" Type="http://schemas.openxmlformats.org/officeDocument/2006/relationships/image" Target="../media/image37.emf"/><Relationship Id="rId6" Type="http://schemas.openxmlformats.org/officeDocument/2006/relationships/image" Target="../media/image32.emf"/><Relationship Id="rId11" Type="http://schemas.openxmlformats.org/officeDocument/2006/relationships/image" Target="../media/image27.emf"/><Relationship Id="rId24" Type="http://schemas.openxmlformats.org/officeDocument/2006/relationships/image" Target="../media/image14.emf"/><Relationship Id="rId32" Type="http://schemas.openxmlformats.org/officeDocument/2006/relationships/image" Target="../media/image6.emf"/><Relationship Id="rId5" Type="http://schemas.openxmlformats.org/officeDocument/2006/relationships/image" Target="../media/image33.emf"/><Relationship Id="rId15" Type="http://schemas.openxmlformats.org/officeDocument/2006/relationships/image" Target="../media/image23.emf"/><Relationship Id="rId23" Type="http://schemas.openxmlformats.org/officeDocument/2006/relationships/image" Target="../media/image15.emf"/><Relationship Id="rId28" Type="http://schemas.openxmlformats.org/officeDocument/2006/relationships/image" Target="../media/image10.emf"/><Relationship Id="rId10" Type="http://schemas.openxmlformats.org/officeDocument/2006/relationships/image" Target="../media/image28.emf"/><Relationship Id="rId19" Type="http://schemas.openxmlformats.org/officeDocument/2006/relationships/image" Target="../media/image19.emf"/><Relationship Id="rId31" Type="http://schemas.openxmlformats.org/officeDocument/2006/relationships/image" Target="../media/image7.emf"/><Relationship Id="rId4" Type="http://schemas.openxmlformats.org/officeDocument/2006/relationships/image" Target="../media/image34.emf"/><Relationship Id="rId9" Type="http://schemas.openxmlformats.org/officeDocument/2006/relationships/image" Target="../media/image29.emf"/><Relationship Id="rId14" Type="http://schemas.openxmlformats.org/officeDocument/2006/relationships/image" Target="../media/image24.emf"/><Relationship Id="rId22" Type="http://schemas.openxmlformats.org/officeDocument/2006/relationships/image" Target="../media/image16.emf"/><Relationship Id="rId27" Type="http://schemas.openxmlformats.org/officeDocument/2006/relationships/image" Target="../media/image11.emf"/><Relationship Id="rId30" Type="http://schemas.openxmlformats.org/officeDocument/2006/relationships/image" Target="../media/image8.emf"/><Relationship Id="rId35" Type="http://schemas.openxmlformats.org/officeDocument/2006/relationships/image" Target="../media/image3.emf"/><Relationship Id="rId8" Type="http://schemas.openxmlformats.org/officeDocument/2006/relationships/image" Target="../media/image30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39.emf"/><Relationship Id="rId2" Type="http://schemas.openxmlformats.org/officeDocument/2006/relationships/image" Target="../media/image40.emf"/><Relationship Id="rId1" Type="http://schemas.openxmlformats.org/officeDocument/2006/relationships/image" Target="../media/image4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1</xdr:row>
          <xdr:rowOff>9525</xdr:rowOff>
        </xdr:from>
        <xdr:to>
          <xdr:col>5</xdr:col>
          <xdr:colOff>1066800</xdr:colOff>
          <xdr:row>4</xdr:row>
          <xdr:rowOff>142875</xdr:rowOff>
        </xdr:to>
        <xdr:sp macro="" textlink="">
          <xdr:nvSpPr>
            <xdr:cNvPr id="3073" name="CommandButton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400050</xdr:colOff>
          <xdr:row>1</xdr:row>
          <xdr:rowOff>9525</xdr:rowOff>
        </xdr:from>
        <xdr:to>
          <xdr:col>6</xdr:col>
          <xdr:colOff>1266825</xdr:colOff>
          <xdr:row>4</xdr:row>
          <xdr:rowOff>142875</xdr:rowOff>
        </xdr:to>
        <xdr:sp macro="" textlink="">
          <xdr:nvSpPr>
            <xdr:cNvPr id="3074" name="BtnEnvoi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552450</xdr:colOff>
          <xdr:row>43</xdr:row>
          <xdr:rowOff>9525</xdr:rowOff>
        </xdr:from>
        <xdr:to>
          <xdr:col>0</xdr:col>
          <xdr:colOff>1123950</xdr:colOff>
          <xdr:row>45</xdr:row>
          <xdr:rowOff>0</xdr:rowOff>
        </xdr:to>
        <xdr:sp macro="" textlink="">
          <xdr:nvSpPr>
            <xdr:cNvPr id="1025" name="BtnCltM1X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43</xdr:row>
          <xdr:rowOff>28575</xdr:rowOff>
        </xdr:from>
        <xdr:to>
          <xdr:col>4</xdr:col>
          <xdr:colOff>123825</xdr:colOff>
          <xdr:row>45</xdr:row>
          <xdr:rowOff>19050</xdr:rowOff>
        </xdr:to>
        <xdr:sp macro="" textlink="">
          <xdr:nvSpPr>
            <xdr:cNvPr id="1026" name="BtnCltM2X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43</xdr:row>
          <xdr:rowOff>28575</xdr:rowOff>
        </xdr:from>
        <xdr:to>
          <xdr:col>8</xdr:col>
          <xdr:colOff>590550</xdr:colOff>
          <xdr:row>45</xdr:row>
          <xdr:rowOff>19050</xdr:rowOff>
        </xdr:to>
        <xdr:sp macro="" textlink="">
          <xdr:nvSpPr>
            <xdr:cNvPr id="1028" name="BtnCltM3X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40</xdr:row>
          <xdr:rowOff>38100</xdr:rowOff>
        </xdr:from>
        <xdr:to>
          <xdr:col>14</xdr:col>
          <xdr:colOff>342900</xdr:colOff>
          <xdr:row>42</xdr:row>
          <xdr:rowOff>28575</xdr:rowOff>
        </xdr:to>
        <xdr:sp macro="" textlink="">
          <xdr:nvSpPr>
            <xdr:cNvPr id="1029" name="CommandButton1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40</xdr:row>
          <xdr:rowOff>38100</xdr:rowOff>
        </xdr:from>
        <xdr:to>
          <xdr:col>20</xdr:col>
          <xdr:colOff>19050</xdr:colOff>
          <xdr:row>42</xdr:row>
          <xdr:rowOff>28575</xdr:rowOff>
        </xdr:to>
        <xdr:sp macro="" textlink="">
          <xdr:nvSpPr>
            <xdr:cNvPr id="1030" name="CommandButton1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43</xdr:row>
          <xdr:rowOff>28575</xdr:rowOff>
        </xdr:from>
        <xdr:to>
          <xdr:col>20</xdr:col>
          <xdr:colOff>19050</xdr:colOff>
          <xdr:row>45</xdr:row>
          <xdr:rowOff>19050</xdr:rowOff>
        </xdr:to>
        <xdr:sp macro="" textlink="">
          <xdr:nvSpPr>
            <xdr:cNvPr id="1031" name="CommandButton2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552450</xdr:colOff>
          <xdr:row>40</xdr:row>
          <xdr:rowOff>19050</xdr:rowOff>
        </xdr:from>
        <xdr:to>
          <xdr:col>0</xdr:col>
          <xdr:colOff>2028825</xdr:colOff>
          <xdr:row>42</xdr:row>
          <xdr:rowOff>0</xdr:rowOff>
        </xdr:to>
        <xdr:sp macro="" textlink="">
          <xdr:nvSpPr>
            <xdr:cNvPr id="1032" name="CommandButton1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40</xdr:row>
          <xdr:rowOff>38100</xdr:rowOff>
        </xdr:from>
        <xdr:to>
          <xdr:col>5</xdr:col>
          <xdr:colOff>609600</xdr:colOff>
          <xdr:row>42</xdr:row>
          <xdr:rowOff>28575</xdr:rowOff>
        </xdr:to>
        <xdr:sp macro="" textlink="">
          <xdr:nvSpPr>
            <xdr:cNvPr id="1033" name="CommandButton2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40</xdr:row>
          <xdr:rowOff>38100</xdr:rowOff>
        </xdr:from>
        <xdr:to>
          <xdr:col>10</xdr:col>
          <xdr:colOff>381000</xdr:colOff>
          <xdr:row>42</xdr:row>
          <xdr:rowOff>28575</xdr:rowOff>
        </xdr:to>
        <xdr:sp macro="" textlink="">
          <xdr:nvSpPr>
            <xdr:cNvPr id="1034" name="CommandButton3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552450</xdr:colOff>
          <xdr:row>45</xdr:row>
          <xdr:rowOff>142875</xdr:rowOff>
        </xdr:from>
        <xdr:to>
          <xdr:col>0</xdr:col>
          <xdr:colOff>1133475</xdr:colOff>
          <xdr:row>47</xdr:row>
          <xdr:rowOff>133350</xdr:rowOff>
        </xdr:to>
        <xdr:sp macro="" textlink="">
          <xdr:nvSpPr>
            <xdr:cNvPr id="1035" name="BtnCltM1Y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46</xdr:row>
          <xdr:rowOff>9525</xdr:rowOff>
        </xdr:from>
        <xdr:to>
          <xdr:col>4</xdr:col>
          <xdr:colOff>123825</xdr:colOff>
          <xdr:row>48</xdr:row>
          <xdr:rowOff>0</xdr:rowOff>
        </xdr:to>
        <xdr:sp macro="" textlink="">
          <xdr:nvSpPr>
            <xdr:cNvPr id="1036" name="BtnCltM2Y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46</xdr:row>
          <xdr:rowOff>9525</xdr:rowOff>
        </xdr:from>
        <xdr:to>
          <xdr:col>8</xdr:col>
          <xdr:colOff>590550</xdr:colOff>
          <xdr:row>48</xdr:row>
          <xdr:rowOff>0</xdr:rowOff>
        </xdr:to>
        <xdr:sp macro="" textlink="">
          <xdr:nvSpPr>
            <xdr:cNvPr id="1037" name="BtnCltM3Y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46</xdr:row>
          <xdr:rowOff>9525</xdr:rowOff>
        </xdr:from>
        <xdr:to>
          <xdr:col>20</xdr:col>
          <xdr:colOff>19050</xdr:colOff>
          <xdr:row>48</xdr:row>
          <xdr:rowOff>9525</xdr:rowOff>
        </xdr:to>
        <xdr:sp macro="" textlink="">
          <xdr:nvSpPr>
            <xdr:cNvPr id="1038" name="BtnVerrou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552450</xdr:colOff>
          <xdr:row>48</xdr:row>
          <xdr:rowOff>133350</xdr:rowOff>
        </xdr:from>
        <xdr:to>
          <xdr:col>0</xdr:col>
          <xdr:colOff>1123950</xdr:colOff>
          <xdr:row>50</xdr:row>
          <xdr:rowOff>133350</xdr:rowOff>
        </xdr:to>
        <xdr:sp macro="" textlink="">
          <xdr:nvSpPr>
            <xdr:cNvPr id="1039" name="BtnCltM1Z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49</xdr:row>
          <xdr:rowOff>0</xdr:rowOff>
        </xdr:from>
        <xdr:to>
          <xdr:col>4</xdr:col>
          <xdr:colOff>123825</xdr:colOff>
          <xdr:row>50</xdr:row>
          <xdr:rowOff>142875</xdr:rowOff>
        </xdr:to>
        <xdr:sp macro="" textlink="">
          <xdr:nvSpPr>
            <xdr:cNvPr id="1040" name="BtnCltM2Z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49</xdr:row>
          <xdr:rowOff>0</xdr:rowOff>
        </xdr:from>
        <xdr:to>
          <xdr:col>8</xdr:col>
          <xdr:colOff>590550</xdr:colOff>
          <xdr:row>50</xdr:row>
          <xdr:rowOff>142875</xdr:rowOff>
        </xdr:to>
        <xdr:sp macro="" textlink="">
          <xdr:nvSpPr>
            <xdr:cNvPr id="1041" name="BtnCltM3Z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571500</xdr:colOff>
          <xdr:row>43</xdr:row>
          <xdr:rowOff>19050</xdr:rowOff>
        </xdr:from>
        <xdr:to>
          <xdr:col>14</xdr:col>
          <xdr:colOff>333375</xdr:colOff>
          <xdr:row>45</xdr:row>
          <xdr:rowOff>19050</xdr:rowOff>
        </xdr:to>
        <xdr:sp macro="" textlink="">
          <xdr:nvSpPr>
            <xdr:cNvPr id="1042" name="BtnIMPR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1200150</xdr:colOff>
          <xdr:row>43</xdr:row>
          <xdr:rowOff>19050</xdr:rowOff>
        </xdr:from>
        <xdr:to>
          <xdr:col>0</xdr:col>
          <xdr:colOff>2028825</xdr:colOff>
          <xdr:row>45</xdr:row>
          <xdr:rowOff>0</xdr:rowOff>
        </xdr:to>
        <xdr:sp macro="" textlink="">
          <xdr:nvSpPr>
            <xdr:cNvPr id="1044" name="BtnAnnuleM1X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1200150</xdr:colOff>
          <xdr:row>46</xdr:row>
          <xdr:rowOff>9525</xdr:rowOff>
        </xdr:from>
        <xdr:to>
          <xdr:col>0</xdr:col>
          <xdr:colOff>2009775</xdr:colOff>
          <xdr:row>47</xdr:row>
          <xdr:rowOff>142875</xdr:rowOff>
        </xdr:to>
        <xdr:sp macro="" textlink="">
          <xdr:nvSpPr>
            <xdr:cNvPr id="1046" name="BtnAnnuleM1Y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1200150</xdr:colOff>
          <xdr:row>49</xdr:row>
          <xdr:rowOff>9525</xdr:rowOff>
        </xdr:from>
        <xdr:to>
          <xdr:col>0</xdr:col>
          <xdr:colOff>2028825</xdr:colOff>
          <xdr:row>50</xdr:row>
          <xdr:rowOff>142875</xdr:rowOff>
        </xdr:to>
        <xdr:sp macro="" textlink="">
          <xdr:nvSpPr>
            <xdr:cNvPr id="1048" name="BtnAnnuleM1Z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43</xdr:row>
          <xdr:rowOff>38100</xdr:rowOff>
        </xdr:from>
        <xdr:to>
          <xdr:col>5</xdr:col>
          <xdr:colOff>600075</xdr:colOff>
          <xdr:row>45</xdr:row>
          <xdr:rowOff>19050</xdr:rowOff>
        </xdr:to>
        <xdr:sp macro="" textlink="">
          <xdr:nvSpPr>
            <xdr:cNvPr id="1052" name="BtnAnnuleM2X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46</xdr:row>
          <xdr:rowOff>28575</xdr:rowOff>
        </xdr:from>
        <xdr:to>
          <xdr:col>5</xdr:col>
          <xdr:colOff>609600</xdr:colOff>
          <xdr:row>48</xdr:row>
          <xdr:rowOff>9525</xdr:rowOff>
        </xdr:to>
        <xdr:sp macro="" textlink="">
          <xdr:nvSpPr>
            <xdr:cNvPr id="1053" name="BtnAnnuleM2Y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49</xdr:row>
          <xdr:rowOff>28575</xdr:rowOff>
        </xdr:from>
        <xdr:to>
          <xdr:col>5</xdr:col>
          <xdr:colOff>609600</xdr:colOff>
          <xdr:row>51</xdr:row>
          <xdr:rowOff>9525</xdr:rowOff>
        </xdr:to>
        <xdr:sp macro="" textlink="">
          <xdr:nvSpPr>
            <xdr:cNvPr id="1054" name="BtnAnnuleM2Z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43</xdr:row>
          <xdr:rowOff>38100</xdr:rowOff>
        </xdr:from>
        <xdr:to>
          <xdr:col>10</xdr:col>
          <xdr:colOff>371475</xdr:colOff>
          <xdr:row>45</xdr:row>
          <xdr:rowOff>19050</xdr:rowOff>
        </xdr:to>
        <xdr:sp macro="" textlink="">
          <xdr:nvSpPr>
            <xdr:cNvPr id="1058" name="BtnAnnuleM3X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46</xdr:row>
          <xdr:rowOff>28575</xdr:rowOff>
        </xdr:from>
        <xdr:to>
          <xdr:col>10</xdr:col>
          <xdr:colOff>361950</xdr:colOff>
          <xdr:row>48</xdr:row>
          <xdr:rowOff>9525</xdr:rowOff>
        </xdr:to>
        <xdr:sp macro="" textlink="">
          <xdr:nvSpPr>
            <xdr:cNvPr id="1059" name="BtnAnnuleM3Y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49</xdr:row>
          <xdr:rowOff>28575</xdr:rowOff>
        </xdr:from>
        <xdr:to>
          <xdr:col>10</xdr:col>
          <xdr:colOff>361950</xdr:colOff>
          <xdr:row>51</xdr:row>
          <xdr:rowOff>9525</xdr:rowOff>
        </xdr:to>
        <xdr:sp macro="" textlink="">
          <xdr:nvSpPr>
            <xdr:cNvPr id="1060" name="BtnAnnuleM3Z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523875</xdr:colOff>
          <xdr:row>51</xdr:row>
          <xdr:rowOff>123825</xdr:rowOff>
        </xdr:from>
        <xdr:to>
          <xdr:col>0</xdr:col>
          <xdr:colOff>1104900</xdr:colOff>
          <xdr:row>53</xdr:row>
          <xdr:rowOff>114300</xdr:rowOff>
        </xdr:to>
        <xdr:sp macro="" textlink="">
          <xdr:nvSpPr>
            <xdr:cNvPr id="1061" name="BtnAnnuleAllM1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600075</xdr:colOff>
          <xdr:row>51</xdr:row>
          <xdr:rowOff>142875</xdr:rowOff>
        </xdr:from>
        <xdr:to>
          <xdr:col>4</xdr:col>
          <xdr:colOff>95250</xdr:colOff>
          <xdr:row>53</xdr:row>
          <xdr:rowOff>133350</xdr:rowOff>
        </xdr:to>
        <xdr:sp macro="" textlink="">
          <xdr:nvSpPr>
            <xdr:cNvPr id="1062" name="BtnAnnuleAllM2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51</xdr:row>
          <xdr:rowOff>142875</xdr:rowOff>
        </xdr:from>
        <xdr:to>
          <xdr:col>8</xdr:col>
          <xdr:colOff>590550</xdr:colOff>
          <xdr:row>53</xdr:row>
          <xdr:rowOff>133350</xdr:rowOff>
        </xdr:to>
        <xdr:sp macro="" textlink="">
          <xdr:nvSpPr>
            <xdr:cNvPr id="1064" name="BtnAnnuleAllM3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1209675</xdr:colOff>
          <xdr:row>51</xdr:row>
          <xdr:rowOff>114300</xdr:rowOff>
        </xdr:from>
        <xdr:to>
          <xdr:col>0</xdr:col>
          <xdr:colOff>2038350</xdr:colOff>
          <xdr:row>53</xdr:row>
          <xdr:rowOff>85725</xdr:rowOff>
        </xdr:to>
        <xdr:sp macro="" textlink="">
          <xdr:nvSpPr>
            <xdr:cNvPr id="1065" name="BtnValideM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51</xdr:row>
          <xdr:rowOff>133350</xdr:rowOff>
        </xdr:from>
        <xdr:to>
          <xdr:col>5</xdr:col>
          <xdr:colOff>619125</xdr:colOff>
          <xdr:row>53</xdr:row>
          <xdr:rowOff>114300</xdr:rowOff>
        </xdr:to>
        <xdr:sp macro="" textlink="">
          <xdr:nvSpPr>
            <xdr:cNvPr id="1066" name="BtnValideM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51</xdr:row>
          <xdr:rowOff>133350</xdr:rowOff>
        </xdr:from>
        <xdr:to>
          <xdr:col>10</xdr:col>
          <xdr:colOff>381000</xdr:colOff>
          <xdr:row>53</xdr:row>
          <xdr:rowOff>133350</xdr:rowOff>
        </xdr:to>
        <xdr:sp macro="" textlink="">
          <xdr:nvSpPr>
            <xdr:cNvPr id="1067" name="BtnValideM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581025</xdr:colOff>
          <xdr:row>46</xdr:row>
          <xdr:rowOff>19050</xdr:rowOff>
        </xdr:from>
        <xdr:to>
          <xdr:col>14</xdr:col>
          <xdr:colOff>352425</xdr:colOff>
          <xdr:row>48</xdr:row>
          <xdr:rowOff>19050</xdr:rowOff>
        </xdr:to>
        <xdr:sp macro="" textlink="">
          <xdr:nvSpPr>
            <xdr:cNvPr id="1068" name="BtnF1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581025</xdr:colOff>
          <xdr:row>49</xdr:row>
          <xdr:rowOff>19050</xdr:rowOff>
        </xdr:from>
        <xdr:to>
          <xdr:col>14</xdr:col>
          <xdr:colOff>352425</xdr:colOff>
          <xdr:row>51</xdr:row>
          <xdr:rowOff>19050</xdr:rowOff>
        </xdr:to>
        <xdr:sp macro="" textlink="">
          <xdr:nvSpPr>
            <xdr:cNvPr id="1069" name="BtnF2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581025</xdr:colOff>
          <xdr:row>51</xdr:row>
          <xdr:rowOff>133350</xdr:rowOff>
        </xdr:from>
        <xdr:to>
          <xdr:col>14</xdr:col>
          <xdr:colOff>342900</xdr:colOff>
          <xdr:row>53</xdr:row>
          <xdr:rowOff>133350</xdr:rowOff>
        </xdr:to>
        <xdr:sp macro="" textlink="">
          <xdr:nvSpPr>
            <xdr:cNvPr id="1071" name="BtnF3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352425</xdr:colOff>
      <xdr:row>0</xdr:row>
      <xdr:rowOff>47625</xdr:rowOff>
    </xdr:from>
    <xdr:to>
      <xdr:col>1</xdr:col>
      <xdr:colOff>1466850</xdr:colOff>
      <xdr:row>6</xdr:row>
      <xdr:rowOff>171450</xdr:rowOff>
    </xdr:to>
    <xdr:pic>
      <xdr:nvPicPr>
        <xdr:cNvPr id="2566" name="Imag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47625"/>
          <a:ext cx="111442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</xdr:row>
          <xdr:rowOff>19050</xdr:rowOff>
        </xdr:from>
        <xdr:to>
          <xdr:col>11</xdr:col>
          <xdr:colOff>9525</xdr:colOff>
          <xdr:row>3</xdr:row>
          <xdr:rowOff>152400</xdr:rowOff>
        </xdr:to>
        <xdr:sp macro="" textlink="">
          <xdr:nvSpPr>
            <xdr:cNvPr id="5122" name="BtnAjout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</xdr:row>
          <xdr:rowOff>0</xdr:rowOff>
        </xdr:from>
        <xdr:to>
          <xdr:col>11</xdr:col>
          <xdr:colOff>9525</xdr:colOff>
          <xdr:row>6</xdr:row>
          <xdr:rowOff>142875</xdr:rowOff>
        </xdr:to>
        <xdr:sp macro="" textlink="">
          <xdr:nvSpPr>
            <xdr:cNvPr id="5124" name="BtnAjout2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8</xdr:row>
          <xdr:rowOff>9525</xdr:rowOff>
        </xdr:from>
        <xdr:to>
          <xdr:col>11</xdr:col>
          <xdr:colOff>9525</xdr:colOff>
          <xdr:row>9</xdr:row>
          <xdr:rowOff>152400</xdr:rowOff>
        </xdr:to>
        <xdr:sp macro="" textlink="">
          <xdr:nvSpPr>
            <xdr:cNvPr id="5125" name="BtnAjout3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ontrol" Target="../activeX/activeX14.xml"/><Relationship Id="rId21" Type="http://schemas.openxmlformats.org/officeDocument/2006/relationships/image" Target="../media/image11.emf"/><Relationship Id="rId42" Type="http://schemas.openxmlformats.org/officeDocument/2006/relationships/control" Target="../activeX/activeX22.xml"/><Relationship Id="rId47" Type="http://schemas.openxmlformats.org/officeDocument/2006/relationships/image" Target="../media/image24.emf"/><Relationship Id="rId63" Type="http://schemas.openxmlformats.org/officeDocument/2006/relationships/image" Target="../media/image32.emf"/><Relationship Id="rId68" Type="http://schemas.openxmlformats.org/officeDocument/2006/relationships/control" Target="../activeX/activeX35.xml"/><Relationship Id="rId2" Type="http://schemas.openxmlformats.org/officeDocument/2006/relationships/drawing" Target="../drawings/drawing2.xml"/><Relationship Id="rId16" Type="http://schemas.openxmlformats.org/officeDocument/2006/relationships/control" Target="../activeX/activeX9.xml"/><Relationship Id="rId29" Type="http://schemas.openxmlformats.org/officeDocument/2006/relationships/image" Target="../media/image15.emf"/><Relationship Id="rId11" Type="http://schemas.openxmlformats.org/officeDocument/2006/relationships/image" Target="../media/image6.emf"/><Relationship Id="rId24" Type="http://schemas.openxmlformats.org/officeDocument/2006/relationships/control" Target="../activeX/activeX13.xml"/><Relationship Id="rId32" Type="http://schemas.openxmlformats.org/officeDocument/2006/relationships/control" Target="../activeX/activeX17.xml"/><Relationship Id="rId37" Type="http://schemas.openxmlformats.org/officeDocument/2006/relationships/image" Target="../media/image19.emf"/><Relationship Id="rId40" Type="http://schemas.openxmlformats.org/officeDocument/2006/relationships/control" Target="../activeX/activeX21.xml"/><Relationship Id="rId45" Type="http://schemas.openxmlformats.org/officeDocument/2006/relationships/image" Target="../media/image23.emf"/><Relationship Id="rId53" Type="http://schemas.openxmlformats.org/officeDocument/2006/relationships/image" Target="../media/image27.emf"/><Relationship Id="rId58" Type="http://schemas.openxmlformats.org/officeDocument/2006/relationships/control" Target="../activeX/activeX30.xml"/><Relationship Id="rId66" Type="http://schemas.openxmlformats.org/officeDocument/2006/relationships/control" Target="../activeX/activeX34.xml"/><Relationship Id="rId5" Type="http://schemas.openxmlformats.org/officeDocument/2006/relationships/image" Target="../media/image3.emf"/><Relationship Id="rId61" Type="http://schemas.openxmlformats.org/officeDocument/2006/relationships/image" Target="../media/image31.emf"/><Relationship Id="rId19" Type="http://schemas.openxmlformats.org/officeDocument/2006/relationships/image" Target="../media/image10.emf"/><Relationship Id="rId14" Type="http://schemas.openxmlformats.org/officeDocument/2006/relationships/control" Target="../activeX/activeX8.xml"/><Relationship Id="rId22" Type="http://schemas.openxmlformats.org/officeDocument/2006/relationships/control" Target="../activeX/activeX12.xml"/><Relationship Id="rId27" Type="http://schemas.openxmlformats.org/officeDocument/2006/relationships/image" Target="../media/image14.emf"/><Relationship Id="rId30" Type="http://schemas.openxmlformats.org/officeDocument/2006/relationships/control" Target="../activeX/activeX16.xml"/><Relationship Id="rId35" Type="http://schemas.openxmlformats.org/officeDocument/2006/relationships/image" Target="../media/image18.emf"/><Relationship Id="rId43" Type="http://schemas.openxmlformats.org/officeDocument/2006/relationships/image" Target="../media/image22.emf"/><Relationship Id="rId48" Type="http://schemas.openxmlformats.org/officeDocument/2006/relationships/control" Target="../activeX/activeX25.xml"/><Relationship Id="rId56" Type="http://schemas.openxmlformats.org/officeDocument/2006/relationships/control" Target="../activeX/activeX29.xml"/><Relationship Id="rId64" Type="http://schemas.openxmlformats.org/officeDocument/2006/relationships/control" Target="../activeX/activeX33.xml"/><Relationship Id="rId69" Type="http://schemas.openxmlformats.org/officeDocument/2006/relationships/image" Target="../media/image35.emf"/><Relationship Id="rId8" Type="http://schemas.openxmlformats.org/officeDocument/2006/relationships/control" Target="../activeX/activeX5.xml"/><Relationship Id="rId51" Type="http://schemas.openxmlformats.org/officeDocument/2006/relationships/image" Target="../media/image26.emf"/><Relationship Id="rId72" Type="http://schemas.openxmlformats.org/officeDocument/2006/relationships/control" Target="../activeX/activeX37.xml"/><Relationship Id="rId3" Type="http://schemas.openxmlformats.org/officeDocument/2006/relationships/vmlDrawing" Target="../drawings/vmlDrawing2.vml"/><Relationship Id="rId12" Type="http://schemas.openxmlformats.org/officeDocument/2006/relationships/control" Target="../activeX/activeX7.xml"/><Relationship Id="rId17" Type="http://schemas.openxmlformats.org/officeDocument/2006/relationships/image" Target="../media/image9.emf"/><Relationship Id="rId25" Type="http://schemas.openxmlformats.org/officeDocument/2006/relationships/image" Target="../media/image13.emf"/><Relationship Id="rId33" Type="http://schemas.openxmlformats.org/officeDocument/2006/relationships/image" Target="../media/image17.emf"/><Relationship Id="rId38" Type="http://schemas.openxmlformats.org/officeDocument/2006/relationships/control" Target="../activeX/activeX20.xml"/><Relationship Id="rId46" Type="http://schemas.openxmlformats.org/officeDocument/2006/relationships/control" Target="../activeX/activeX24.xml"/><Relationship Id="rId59" Type="http://schemas.openxmlformats.org/officeDocument/2006/relationships/image" Target="../media/image30.emf"/><Relationship Id="rId67" Type="http://schemas.openxmlformats.org/officeDocument/2006/relationships/image" Target="../media/image34.emf"/><Relationship Id="rId20" Type="http://schemas.openxmlformats.org/officeDocument/2006/relationships/control" Target="../activeX/activeX11.xml"/><Relationship Id="rId41" Type="http://schemas.openxmlformats.org/officeDocument/2006/relationships/image" Target="../media/image21.emf"/><Relationship Id="rId54" Type="http://schemas.openxmlformats.org/officeDocument/2006/relationships/control" Target="../activeX/activeX28.xml"/><Relationship Id="rId62" Type="http://schemas.openxmlformats.org/officeDocument/2006/relationships/control" Target="../activeX/activeX32.xml"/><Relationship Id="rId70" Type="http://schemas.openxmlformats.org/officeDocument/2006/relationships/control" Target="../activeX/activeX36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15" Type="http://schemas.openxmlformats.org/officeDocument/2006/relationships/image" Target="../media/image8.emf"/><Relationship Id="rId23" Type="http://schemas.openxmlformats.org/officeDocument/2006/relationships/image" Target="../media/image12.emf"/><Relationship Id="rId28" Type="http://schemas.openxmlformats.org/officeDocument/2006/relationships/control" Target="../activeX/activeX15.xml"/><Relationship Id="rId36" Type="http://schemas.openxmlformats.org/officeDocument/2006/relationships/control" Target="../activeX/activeX19.xml"/><Relationship Id="rId49" Type="http://schemas.openxmlformats.org/officeDocument/2006/relationships/image" Target="../media/image25.emf"/><Relationship Id="rId57" Type="http://schemas.openxmlformats.org/officeDocument/2006/relationships/image" Target="../media/image29.emf"/><Relationship Id="rId10" Type="http://schemas.openxmlformats.org/officeDocument/2006/relationships/control" Target="../activeX/activeX6.xml"/><Relationship Id="rId31" Type="http://schemas.openxmlformats.org/officeDocument/2006/relationships/image" Target="../media/image16.emf"/><Relationship Id="rId44" Type="http://schemas.openxmlformats.org/officeDocument/2006/relationships/control" Target="../activeX/activeX23.xml"/><Relationship Id="rId52" Type="http://schemas.openxmlformats.org/officeDocument/2006/relationships/control" Target="../activeX/activeX27.xml"/><Relationship Id="rId60" Type="http://schemas.openxmlformats.org/officeDocument/2006/relationships/control" Target="../activeX/activeX31.xml"/><Relationship Id="rId65" Type="http://schemas.openxmlformats.org/officeDocument/2006/relationships/image" Target="../media/image33.emf"/><Relationship Id="rId73" Type="http://schemas.openxmlformats.org/officeDocument/2006/relationships/image" Target="../media/image37.emf"/><Relationship Id="rId4" Type="http://schemas.openxmlformats.org/officeDocument/2006/relationships/control" Target="../activeX/activeX3.xml"/><Relationship Id="rId9" Type="http://schemas.openxmlformats.org/officeDocument/2006/relationships/image" Target="../media/image5.emf"/><Relationship Id="rId13" Type="http://schemas.openxmlformats.org/officeDocument/2006/relationships/image" Target="../media/image7.emf"/><Relationship Id="rId18" Type="http://schemas.openxmlformats.org/officeDocument/2006/relationships/control" Target="../activeX/activeX10.xml"/><Relationship Id="rId39" Type="http://schemas.openxmlformats.org/officeDocument/2006/relationships/image" Target="../media/image20.emf"/><Relationship Id="rId34" Type="http://schemas.openxmlformats.org/officeDocument/2006/relationships/control" Target="../activeX/activeX18.xml"/><Relationship Id="rId50" Type="http://schemas.openxmlformats.org/officeDocument/2006/relationships/control" Target="../activeX/activeX26.xml"/><Relationship Id="rId55" Type="http://schemas.openxmlformats.org/officeDocument/2006/relationships/image" Target="../media/image28.emf"/><Relationship Id="rId7" Type="http://schemas.openxmlformats.org/officeDocument/2006/relationships/image" Target="../media/image4.emf"/><Relationship Id="rId71" Type="http://schemas.openxmlformats.org/officeDocument/2006/relationships/image" Target="../media/image36.emf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0.xml"/><Relationship Id="rId3" Type="http://schemas.openxmlformats.org/officeDocument/2006/relationships/vmlDrawing" Target="../drawings/vmlDrawing4.vml"/><Relationship Id="rId7" Type="http://schemas.openxmlformats.org/officeDocument/2006/relationships/image" Target="../media/image40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39.xml"/><Relationship Id="rId5" Type="http://schemas.openxmlformats.org/officeDocument/2006/relationships/image" Target="../media/image39.emf"/><Relationship Id="rId4" Type="http://schemas.openxmlformats.org/officeDocument/2006/relationships/control" Target="../activeX/activeX38.xml"/><Relationship Id="rId9" Type="http://schemas.openxmlformats.org/officeDocument/2006/relationships/image" Target="../media/image41.emf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3"/>
  <dimension ref="A1:I46"/>
  <sheetViews>
    <sheetView topLeftCell="A7" zoomScale="85" zoomScaleNormal="85" workbookViewId="0">
      <selection activeCell="A11" sqref="A11:A43"/>
    </sheetView>
  </sheetViews>
  <sheetFormatPr baseColWidth="10" defaultRowHeight="12.75" x14ac:dyDescent="0.2"/>
  <cols>
    <col min="1" max="1" width="36.42578125" style="106" customWidth="1"/>
    <col min="2" max="2" width="4.7109375" style="150" bestFit="1" customWidth="1"/>
    <col min="3" max="3" width="5.85546875" style="150" bestFit="1" customWidth="1"/>
    <col min="4" max="4" width="6.7109375" style="235" customWidth="1"/>
    <col min="5" max="5" width="6.7109375" style="104" hidden="1" customWidth="1"/>
    <col min="6" max="6" width="23.42578125" style="104" bestFit="1" customWidth="1"/>
    <col min="7" max="7" width="28.42578125" style="104" bestFit="1" customWidth="1"/>
    <col min="8" max="8" width="31" bestFit="1" customWidth="1"/>
    <col min="9" max="9" width="17" customWidth="1"/>
  </cols>
  <sheetData>
    <row r="1" spans="1:9" x14ac:dyDescent="0.2">
      <c r="A1" s="104" t="s">
        <v>28</v>
      </c>
      <c r="B1" s="149">
        <f>COUNTIF(E11:E43,"X")</f>
        <v>11</v>
      </c>
      <c r="I1" s="52"/>
    </row>
    <row r="2" spans="1:9" x14ac:dyDescent="0.2">
      <c r="A2" s="104" t="s">
        <v>29</v>
      </c>
      <c r="B2" s="149">
        <f>COUNTIF(E11:E43,"Y")</f>
        <v>11</v>
      </c>
    </row>
    <row r="3" spans="1:9" x14ac:dyDescent="0.2">
      <c r="A3" s="104" t="s">
        <v>30</v>
      </c>
      <c r="B3" s="149">
        <f>COUNTIF(E11:E43,"Z")</f>
        <v>11</v>
      </c>
      <c r="E3" s="104">
        <v>2</v>
      </c>
    </row>
    <row r="4" spans="1:9" x14ac:dyDescent="0.2">
      <c r="A4" s="104" t="s">
        <v>32</v>
      </c>
      <c r="B4" s="149">
        <f>COUNTA(A11:A43)</f>
        <v>33</v>
      </c>
      <c r="E4" s="104">
        <v>11</v>
      </c>
    </row>
    <row r="5" spans="1:9" x14ac:dyDescent="0.2">
      <c r="A5" s="104" t="s">
        <v>67</v>
      </c>
      <c r="B5" s="149">
        <f>COUNTIF(A11:A43,"ABS")</f>
        <v>2</v>
      </c>
      <c r="E5" s="104">
        <f>E4*3</f>
        <v>33</v>
      </c>
    </row>
    <row r="6" spans="1:9" x14ac:dyDescent="0.2">
      <c r="A6" s="151"/>
    </row>
    <row r="7" spans="1:9" ht="13.5" thickBot="1" x14ac:dyDescent="0.25">
      <c r="A7" s="151"/>
    </row>
    <row r="8" spans="1:9" x14ac:dyDescent="0.2">
      <c r="A8" s="240" t="s">
        <v>26</v>
      </c>
      <c r="B8" s="241"/>
      <c r="C8" s="242"/>
    </row>
    <row r="9" spans="1:9" ht="13.5" thickBot="1" x14ac:dyDescent="0.25">
      <c r="A9" s="243"/>
      <c r="B9" s="244"/>
      <c r="C9" s="245"/>
    </row>
    <row r="10" spans="1:9" ht="13.5" thickBot="1" x14ac:dyDescent="0.25">
      <c r="A10" s="152" t="s">
        <v>25</v>
      </c>
      <c r="B10" s="153" t="s">
        <v>19</v>
      </c>
      <c r="C10" s="154" t="s">
        <v>24</v>
      </c>
      <c r="F10" s="155" t="s">
        <v>27</v>
      </c>
      <c r="G10" s="155"/>
    </row>
    <row r="11" spans="1:9" x14ac:dyDescent="0.2">
      <c r="A11" s="156" t="s">
        <v>103</v>
      </c>
      <c r="B11" s="157" t="s">
        <v>102</v>
      </c>
      <c r="C11" s="158" t="s">
        <v>33</v>
      </c>
      <c r="E11" s="104" t="str">
        <f t="shared" ref="E11:E43" si="0">LEFT(C11,1)</f>
        <v>X</v>
      </c>
      <c r="F11" s="159" t="str">
        <f>IF(C11 = "","",IF(LEN(C11)=3,IF(LEFT(C11,1)="X","",IF(LEFT(C11,1)="Y","",IF(LEFT(C11,1)="Z","","LETTRE ÉRRONÉE"))),"ERREUR  SAISIE TOS"))</f>
        <v/>
      </c>
      <c r="G11" s="159" t="str">
        <f>IF(C11="","",IF(LEN(C11)=3,IF(VALUE(RIGHT(C11,2))&gt;E$4, "Chiffre &gt;  à "&amp; E$4&amp;"",IF(RIGHT(C11,2)="00","00 n'est pas une bonne valeur","")),""))</f>
        <v/>
      </c>
      <c r="H11" s="167"/>
    </row>
    <row r="12" spans="1:9" x14ac:dyDescent="0.2">
      <c r="A12" s="160" t="s">
        <v>99</v>
      </c>
      <c r="B12" s="161" t="s">
        <v>100</v>
      </c>
      <c r="C12" s="162" t="s">
        <v>36</v>
      </c>
      <c r="E12" s="104" t="str">
        <f t="shared" si="0"/>
        <v>X</v>
      </c>
      <c r="F12" s="159" t="str">
        <f t="shared" ref="F12:F43" si="1">IF(C12 = "","",IF(LEN(C12)=3,IF(LEFT(C12,1)="X","",IF(LEFT(C12,1)="Y","",IF(LEFT(C12,1)="Z","","LETTRE ÉRRONÉE"))),"ERREUR  SAISIE TOS"))</f>
        <v/>
      </c>
      <c r="G12" s="159" t="str">
        <f t="shared" ref="G12:G43" si="2">IF(C12="","",IF(LEN(C12)=3,IF(VALUE(RIGHT(C12,2))&gt;E$4,"Chiffre &gt;  à "&amp; E$4&amp;"",IF(RIGHT(C12,2)="00","00 n'est pas une bonne valeur","")),""))</f>
        <v/>
      </c>
    </row>
    <row r="13" spans="1:9" x14ac:dyDescent="0.2">
      <c r="A13" s="160" t="s">
        <v>120</v>
      </c>
      <c r="B13" s="161" t="s">
        <v>121</v>
      </c>
      <c r="C13" s="163" t="s">
        <v>37</v>
      </c>
      <c r="E13" s="104" t="str">
        <f t="shared" si="0"/>
        <v>X</v>
      </c>
      <c r="F13" s="159" t="str">
        <f t="shared" si="1"/>
        <v/>
      </c>
      <c r="G13" s="159" t="str">
        <f t="shared" si="2"/>
        <v/>
      </c>
    </row>
    <row r="14" spans="1:9" x14ac:dyDescent="0.2">
      <c r="A14" s="160" t="s">
        <v>118</v>
      </c>
      <c r="B14" s="161" t="s">
        <v>113</v>
      </c>
      <c r="C14" s="162" t="s">
        <v>39</v>
      </c>
      <c r="E14" s="104" t="str">
        <f t="shared" si="0"/>
        <v>X</v>
      </c>
      <c r="F14" s="159" t="str">
        <f t="shared" si="1"/>
        <v/>
      </c>
      <c r="G14" s="159" t="str">
        <f t="shared" si="2"/>
        <v/>
      </c>
    </row>
    <row r="15" spans="1:9" x14ac:dyDescent="0.2">
      <c r="A15" s="160" t="s">
        <v>101</v>
      </c>
      <c r="B15" s="161" t="s">
        <v>102</v>
      </c>
      <c r="C15" s="163" t="s">
        <v>41</v>
      </c>
      <c r="E15" s="104" t="str">
        <f t="shared" si="0"/>
        <v>X</v>
      </c>
      <c r="F15" s="159" t="str">
        <f t="shared" si="1"/>
        <v/>
      </c>
      <c r="G15" s="159" t="str">
        <f t="shared" si="2"/>
        <v/>
      </c>
    </row>
    <row r="16" spans="1:9" x14ac:dyDescent="0.2">
      <c r="A16" s="160" t="s">
        <v>108</v>
      </c>
      <c r="B16" s="161" t="s">
        <v>102</v>
      </c>
      <c r="C16" s="162" t="s">
        <v>43</v>
      </c>
      <c r="E16" s="104" t="str">
        <f t="shared" si="0"/>
        <v>X</v>
      </c>
      <c r="F16" s="159" t="str">
        <f t="shared" si="1"/>
        <v/>
      </c>
      <c r="G16" s="159" t="str">
        <f t="shared" si="2"/>
        <v/>
      </c>
    </row>
    <row r="17" spans="1:7" x14ac:dyDescent="0.2">
      <c r="A17" s="160" t="s">
        <v>129</v>
      </c>
      <c r="B17" s="161" t="s">
        <v>100</v>
      </c>
      <c r="C17" s="163" t="s">
        <v>45</v>
      </c>
      <c r="E17" s="104" t="str">
        <f t="shared" si="0"/>
        <v>X</v>
      </c>
      <c r="F17" s="159" t="str">
        <f t="shared" si="1"/>
        <v/>
      </c>
      <c r="G17" s="159" t="str">
        <f t="shared" si="2"/>
        <v/>
      </c>
    </row>
    <row r="18" spans="1:7" x14ac:dyDescent="0.2">
      <c r="A18" s="160" t="s">
        <v>119</v>
      </c>
      <c r="B18" s="161" t="s">
        <v>102</v>
      </c>
      <c r="C18" s="162" t="s">
        <v>47</v>
      </c>
      <c r="E18" s="104" t="str">
        <f t="shared" si="0"/>
        <v>X</v>
      </c>
      <c r="F18" s="159" t="str">
        <f t="shared" si="1"/>
        <v/>
      </c>
      <c r="G18" s="159" t="str">
        <f t="shared" si="2"/>
        <v/>
      </c>
    </row>
    <row r="19" spans="1:7" x14ac:dyDescent="0.2">
      <c r="A19" s="160" t="s">
        <v>106</v>
      </c>
      <c r="B19" s="161" t="s">
        <v>107</v>
      </c>
      <c r="C19" s="163" t="s">
        <v>49</v>
      </c>
      <c r="E19" s="104" t="str">
        <f t="shared" si="0"/>
        <v>X</v>
      </c>
      <c r="F19" s="159" t="str">
        <f t="shared" si="1"/>
        <v/>
      </c>
      <c r="G19" s="159" t="str">
        <f t="shared" si="2"/>
        <v/>
      </c>
    </row>
    <row r="20" spans="1:7" x14ac:dyDescent="0.2">
      <c r="A20" s="160" t="s">
        <v>135</v>
      </c>
      <c r="B20" s="161" t="s">
        <v>110</v>
      </c>
      <c r="C20" s="162" t="s">
        <v>51</v>
      </c>
      <c r="E20" s="104" t="str">
        <f>LEFT(C20,1)</f>
        <v>X</v>
      </c>
      <c r="F20" s="159" t="str">
        <f>IF(C20 = "","",IF(LEN(C20)=3,IF(LEFT(C20,1)="X","",IF(LEFT(C20,1)="Y","",IF(LEFT(C20,1)="Z","","LETTRE ÉRRONÉE"))),"ERREUR  SAISIE TOS"))</f>
        <v/>
      </c>
      <c r="G20" s="159" t="str">
        <f t="shared" si="2"/>
        <v/>
      </c>
    </row>
    <row r="21" spans="1:7" x14ac:dyDescent="0.2">
      <c r="A21" s="160" t="s">
        <v>140</v>
      </c>
      <c r="B21" s="161"/>
      <c r="C21" s="163" t="s">
        <v>53</v>
      </c>
      <c r="E21" s="104" t="str">
        <f>LEFT(C21,1)</f>
        <v>X</v>
      </c>
      <c r="F21" s="159" t="str">
        <f>IF(C21 = "","",IF(LEN(C21)=3,IF(LEFT(C21,1)="X","",IF(LEFT(C21,1)="Y","",IF(LEFT(C21,1)="Z","","LETTRE ÉRRONÉE"))),"ERREUR  SAISIE TOS"))</f>
        <v/>
      </c>
      <c r="G21" s="159" t="str">
        <f t="shared" si="2"/>
        <v/>
      </c>
    </row>
    <row r="22" spans="1:7" x14ac:dyDescent="0.2">
      <c r="A22" s="160" t="s">
        <v>111</v>
      </c>
      <c r="B22" s="161" t="s">
        <v>102</v>
      </c>
      <c r="C22" s="162" t="s">
        <v>58</v>
      </c>
      <c r="E22" s="104" t="str">
        <f t="shared" si="0"/>
        <v>Y</v>
      </c>
      <c r="F22" s="159" t="str">
        <f>IF(C22 = "","",IF(LEN(C22)=3,IF(LEFT(C22,1)="X","",IF(LEFT(C22,1)="Y","",IF(LEFT(C22,1)="Z","","LETTRE ÉRRONÉE"))),"ERREUR  SAISIE TOS"))</f>
        <v/>
      </c>
      <c r="G22" s="159" t="str">
        <f t="shared" si="2"/>
        <v/>
      </c>
    </row>
    <row r="23" spans="1:7" x14ac:dyDescent="0.2">
      <c r="A23" s="160" t="s">
        <v>134</v>
      </c>
      <c r="B23" s="161" t="s">
        <v>102</v>
      </c>
      <c r="C23" s="163" t="s">
        <v>46</v>
      </c>
      <c r="E23" s="104" t="str">
        <f t="shared" si="0"/>
        <v>Y</v>
      </c>
      <c r="F23" s="159" t="str">
        <f t="shared" si="1"/>
        <v/>
      </c>
      <c r="G23" s="159" t="str">
        <f t="shared" si="2"/>
        <v/>
      </c>
    </row>
    <row r="24" spans="1:7" x14ac:dyDescent="0.2">
      <c r="A24" s="160" t="s">
        <v>125</v>
      </c>
      <c r="B24" s="161" t="s">
        <v>113</v>
      </c>
      <c r="C24" s="162" t="s">
        <v>48</v>
      </c>
      <c r="E24" s="104" t="str">
        <f t="shared" si="0"/>
        <v>Y</v>
      </c>
      <c r="F24" s="159" t="str">
        <f t="shared" si="1"/>
        <v/>
      </c>
      <c r="G24" s="159" t="str">
        <f t="shared" si="2"/>
        <v/>
      </c>
    </row>
    <row r="25" spans="1:7" x14ac:dyDescent="0.2">
      <c r="A25" s="160" t="s">
        <v>116</v>
      </c>
      <c r="B25" s="161" t="s">
        <v>105</v>
      </c>
      <c r="C25" s="163" t="s">
        <v>60</v>
      </c>
      <c r="E25" s="104" t="str">
        <f t="shared" si="0"/>
        <v>Y</v>
      </c>
      <c r="F25" s="159" t="str">
        <f t="shared" si="1"/>
        <v/>
      </c>
      <c r="G25" s="159" t="str">
        <f t="shared" si="2"/>
        <v/>
      </c>
    </row>
    <row r="26" spans="1:7" x14ac:dyDescent="0.2">
      <c r="A26" s="160" t="s">
        <v>128</v>
      </c>
      <c r="B26" s="161" t="s">
        <v>100</v>
      </c>
      <c r="C26" s="162" t="s">
        <v>57</v>
      </c>
      <c r="E26" s="104" t="str">
        <f t="shared" si="0"/>
        <v>Y</v>
      </c>
      <c r="F26" s="159" t="str">
        <f t="shared" si="1"/>
        <v/>
      </c>
      <c r="G26" s="159" t="str">
        <f t="shared" si="2"/>
        <v/>
      </c>
    </row>
    <row r="27" spans="1:7" x14ac:dyDescent="0.2">
      <c r="A27" s="160" t="s">
        <v>109</v>
      </c>
      <c r="B27" s="161" t="s">
        <v>110</v>
      </c>
      <c r="C27" s="163" t="s">
        <v>62</v>
      </c>
      <c r="E27" s="104" t="str">
        <f t="shared" si="0"/>
        <v>Y</v>
      </c>
      <c r="F27" s="159" t="str">
        <f t="shared" si="1"/>
        <v/>
      </c>
      <c r="G27" s="159" t="str">
        <f t="shared" si="2"/>
        <v/>
      </c>
    </row>
    <row r="28" spans="1:7" x14ac:dyDescent="0.2">
      <c r="A28" s="160" t="s">
        <v>139</v>
      </c>
      <c r="B28" s="161" t="s">
        <v>123</v>
      </c>
      <c r="C28" s="162" t="s">
        <v>54</v>
      </c>
      <c r="E28" s="104" t="str">
        <f t="shared" si="0"/>
        <v>Y</v>
      </c>
      <c r="F28" s="159" t="str">
        <f t="shared" si="1"/>
        <v/>
      </c>
      <c r="G28" s="159" t="str">
        <f t="shared" si="2"/>
        <v/>
      </c>
    </row>
    <row r="29" spans="1:7" x14ac:dyDescent="0.2">
      <c r="A29" s="160" t="s">
        <v>124</v>
      </c>
      <c r="B29" s="161" t="s">
        <v>105</v>
      </c>
      <c r="C29" s="163" t="s">
        <v>38</v>
      </c>
      <c r="E29" s="104" t="str">
        <f t="shared" si="0"/>
        <v>Y</v>
      </c>
      <c r="F29" s="159" t="str">
        <f t="shared" si="1"/>
        <v/>
      </c>
      <c r="G29" s="159" t="str">
        <f t="shared" si="2"/>
        <v/>
      </c>
    </row>
    <row r="30" spans="1:7" x14ac:dyDescent="0.2">
      <c r="A30" s="160" t="s">
        <v>127</v>
      </c>
      <c r="B30" s="161" t="s">
        <v>102</v>
      </c>
      <c r="C30" s="162" t="s">
        <v>40</v>
      </c>
      <c r="E30" s="104" t="str">
        <f t="shared" si="0"/>
        <v>Y</v>
      </c>
      <c r="F30" s="159" t="str">
        <f t="shared" si="1"/>
        <v/>
      </c>
      <c r="G30" s="159" t="str">
        <f t="shared" si="2"/>
        <v/>
      </c>
    </row>
    <row r="31" spans="1:7" x14ac:dyDescent="0.2">
      <c r="A31" s="160" t="s">
        <v>132</v>
      </c>
      <c r="B31" s="161" t="s">
        <v>133</v>
      </c>
      <c r="C31" s="163" t="s">
        <v>65</v>
      </c>
      <c r="E31" s="104" t="str">
        <f t="shared" si="0"/>
        <v>Y</v>
      </c>
      <c r="F31" s="159" t="str">
        <f t="shared" si="1"/>
        <v/>
      </c>
      <c r="G31" s="159" t="str">
        <f t="shared" si="2"/>
        <v/>
      </c>
    </row>
    <row r="32" spans="1:7" x14ac:dyDescent="0.2">
      <c r="A32" s="160" t="s">
        <v>122</v>
      </c>
      <c r="B32" s="161" t="s">
        <v>123</v>
      </c>
      <c r="C32" s="162" t="s">
        <v>34</v>
      </c>
      <c r="E32" s="104" t="str">
        <f t="shared" si="0"/>
        <v>Y</v>
      </c>
      <c r="F32" s="159" t="str">
        <f t="shared" si="1"/>
        <v/>
      </c>
      <c r="G32" s="159" t="str">
        <f t="shared" si="2"/>
        <v/>
      </c>
    </row>
    <row r="33" spans="1:7" x14ac:dyDescent="0.2">
      <c r="A33" s="160" t="s">
        <v>104</v>
      </c>
      <c r="B33" s="161" t="s">
        <v>105</v>
      </c>
      <c r="C33" s="163" t="s">
        <v>44</v>
      </c>
      <c r="E33" s="104" t="str">
        <f t="shared" si="0"/>
        <v>Z</v>
      </c>
      <c r="F33" s="159" t="str">
        <f t="shared" si="1"/>
        <v/>
      </c>
      <c r="G33" s="159" t="str">
        <f t="shared" si="2"/>
        <v/>
      </c>
    </row>
    <row r="34" spans="1:7" x14ac:dyDescent="0.2">
      <c r="A34" s="160" t="s">
        <v>115</v>
      </c>
      <c r="B34" s="161" t="s">
        <v>102</v>
      </c>
      <c r="C34" s="162" t="s">
        <v>63</v>
      </c>
      <c r="E34" s="104" t="str">
        <f t="shared" si="0"/>
        <v>Z</v>
      </c>
      <c r="F34" s="159" t="str">
        <f t="shared" si="1"/>
        <v/>
      </c>
      <c r="G34" s="159" t="str">
        <f t="shared" si="2"/>
        <v/>
      </c>
    </row>
    <row r="35" spans="1:7" x14ac:dyDescent="0.2">
      <c r="A35" s="160" t="s">
        <v>130</v>
      </c>
      <c r="B35" s="161" t="s">
        <v>131</v>
      </c>
      <c r="C35" s="163" t="s">
        <v>64</v>
      </c>
      <c r="E35" s="104" t="str">
        <f t="shared" si="0"/>
        <v>Z</v>
      </c>
      <c r="F35" s="159" t="str">
        <f t="shared" si="1"/>
        <v/>
      </c>
      <c r="G35" s="159" t="str">
        <f t="shared" si="2"/>
        <v/>
      </c>
    </row>
    <row r="36" spans="1:7" x14ac:dyDescent="0.2">
      <c r="A36" s="160" t="s">
        <v>136</v>
      </c>
      <c r="B36" s="161" t="s">
        <v>105</v>
      </c>
      <c r="C36" s="162" t="s">
        <v>50</v>
      </c>
      <c r="E36" s="104" t="str">
        <f t="shared" si="0"/>
        <v>Z</v>
      </c>
      <c r="F36" s="159" t="str">
        <f t="shared" si="1"/>
        <v/>
      </c>
      <c r="G36" s="159" t="str">
        <f t="shared" si="2"/>
        <v/>
      </c>
    </row>
    <row r="37" spans="1:7" x14ac:dyDescent="0.2">
      <c r="A37" s="160" t="s">
        <v>117</v>
      </c>
      <c r="B37" s="161" t="s">
        <v>102</v>
      </c>
      <c r="C37" s="163" t="s">
        <v>52</v>
      </c>
      <c r="E37" s="104" t="str">
        <f t="shared" si="0"/>
        <v>Z</v>
      </c>
      <c r="F37" s="159" t="str">
        <f t="shared" si="1"/>
        <v/>
      </c>
      <c r="G37" s="159" t="str">
        <f t="shared" si="2"/>
        <v/>
      </c>
    </row>
    <row r="38" spans="1:7" x14ac:dyDescent="0.2">
      <c r="A38" s="160" t="s">
        <v>138</v>
      </c>
      <c r="B38" s="161" t="s">
        <v>123</v>
      </c>
      <c r="C38" s="162" t="s">
        <v>35</v>
      </c>
      <c r="E38" s="104" t="str">
        <f t="shared" si="0"/>
        <v>Z</v>
      </c>
      <c r="F38" s="159" t="str">
        <f t="shared" si="1"/>
        <v/>
      </c>
      <c r="G38" s="159" t="str">
        <f t="shared" si="2"/>
        <v/>
      </c>
    </row>
    <row r="39" spans="1:7" x14ac:dyDescent="0.2">
      <c r="A39" s="160" t="s">
        <v>126</v>
      </c>
      <c r="B39" s="161" t="s">
        <v>121</v>
      </c>
      <c r="C39" s="163" t="s">
        <v>55</v>
      </c>
      <c r="E39" s="104" t="str">
        <f t="shared" si="0"/>
        <v>Z</v>
      </c>
      <c r="F39" s="159" t="str">
        <f t="shared" si="1"/>
        <v/>
      </c>
      <c r="G39" s="159" t="str">
        <f t="shared" si="2"/>
        <v/>
      </c>
    </row>
    <row r="40" spans="1:7" x14ac:dyDescent="0.2">
      <c r="A40" s="160" t="s">
        <v>112</v>
      </c>
      <c r="B40" s="161" t="s">
        <v>113</v>
      </c>
      <c r="C40" s="162" t="s">
        <v>56</v>
      </c>
      <c r="E40" s="104" t="str">
        <f t="shared" si="0"/>
        <v>Z</v>
      </c>
      <c r="F40" s="159" t="str">
        <f t="shared" si="1"/>
        <v/>
      </c>
      <c r="G40" s="159" t="str">
        <f t="shared" si="2"/>
        <v/>
      </c>
    </row>
    <row r="41" spans="1:7" x14ac:dyDescent="0.2">
      <c r="A41" s="160" t="s">
        <v>137</v>
      </c>
      <c r="B41" s="161" t="s">
        <v>133</v>
      </c>
      <c r="C41" s="163" t="s">
        <v>61</v>
      </c>
      <c r="E41" s="104" t="str">
        <f t="shared" si="0"/>
        <v>Z</v>
      </c>
      <c r="F41" s="159" t="str">
        <f t="shared" si="1"/>
        <v/>
      </c>
      <c r="G41" s="159" t="str">
        <f t="shared" si="2"/>
        <v/>
      </c>
    </row>
    <row r="42" spans="1:7" x14ac:dyDescent="0.2">
      <c r="A42" s="160" t="s">
        <v>114</v>
      </c>
      <c r="B42" s="161" t="s">
        <v>105</v>
      </c>
      <c r="C42" s="162" t="s">
        <v>42</v>
      </c>
      <c r="E42" s="104" t="str">
        <f t="shared" si="0"/>
        <v>Z</v>
      </c>
      <c r="F42" s="159" t="str">
        <f t="shared" si="1"/>
        <v/>
      </c>
      <c r="G42" s="159" t="str">
        <f t="shared" si="2"/>
        <v/>
      </c>
    </row>
    <row r="43" spans="1:7" ht="13.5" thickBot="1" x14ac:dyDescent="0.25">
      <c r="A43" s="164" t="s">
        <v>140</v>
      </c>
      <c r="B43" s="165"/>
      <c r="C43" s="166" t="s">
        <v>59</v>
      </c>
      <c r="E43" s="104" t="str">
        <f t="shared" si="0"/>
        <v>Z</v>
      </c>
      <c r="F43" s="159" t="str">
        <f t="shared" si="1"/>
        <v/>
      </c>
      <c r="G43" s="159" t="str">
        <f t="shared" si="2"/>
        <v/>
      </c>
    </row>
    <row r="44" spans="1:7" x14ac:dyDescent="0.2">
      <c r="A44" s="168"/>
      <c r="B44" s="169"/>
      <c r="C44" s="170" t="s">
        <v>71</v>
      </c>
    </row>
    <row r="45" spans="1:7" x14ac:dyDescent="0.2">
      <c r="A45" s="171"/>
      <c r="B45" s="172"/>
      <c r="C45" s="172" t="s">
        <v>71</v>
      </c>
      <c r="D45" s="105"/>
      <c r="E45" s="105"/>
    </row>
    <row r="46" spans="1:7" x14ac:dyDescent="0.2">
      <c r="A46" s="168"/>
      <c r="B46" s="169"/>
      <c r="C46" s="170" t="s">
        <v>71</v>
      </c>
    </row>
  </sheetData>
  <sheetProtection password="DDC9" sheet="1" objects="1" scenarios="1" selectLockedCells="1"/>
  <mergeCells count="1">
    <mergeCell ref="A8:C9"/>
  </mergeCells>
  <conditionalFormatting sqref="B1:B3">
    <cfRule type="cellIs" dxfId="11" priority="5" stopIfTrue="1" operator="greaterThan">
      <formula>15</formula>
    </cfRule>
  </conditionalFormatting>
  <conditionalFormatting sqref="B2:B3">
    <cfRule type="cellIs" dxfId="10" priority="4" stopIfTrue="1" operator="greaterThan">
      <formula>15</formula>
    </cfRule>
  </conditionalFormatting>
  <conditionalFormatting sqref="B4">
    <cfRule type="cellIs" dxfId="9" priority="3" stopIfTrue="1" operator="greaterThan">
      <formula>45</formula>
    </cfRule>
  </conditionalFormatting>
  <conditionalFormatting sqref="B5">
    <cfRule type="cellIs" dxfId="8" priority="2" stopIfTrue="1" operator="greaterThan">
      <formula>2</formula>
    </cfRule>
  </conditionalFormatting>
  <conditionalFormatting sqref="C11">
    <cfRule type="containsText" priority="1" stopIfTrue="1" operator="containsText" text="x">
      <formula>NOT(ISERROR(SEARCH("x",C11)))</formula>
    </cfRule>
  </conditionalFormatting>
  <pageMargins left="0.7" right="0.7" top="0.75" bottom="0.75" header="0.3" footer="0.3"/>
  <pageSetup paperSize="9" orientation="portrait" horizontalDpi="4294967293" verticalDpi="4294967293" r:id="rId1"/>
  <drawing r:id="rId2"/>
  <legacyDrawing r:id="rId3"/>
  <controls>
    <mc:AlternateContent xmlns:mc="http://schemas.openxmlformats.org/markup-compatibility/2006">
      <mc:Choice Requires="x14">
        <control shapeId="3074" r:id="rId4" name="BtnEnvoi">
          <controlPr autoLine="0" r:id="rId5">
            <anchor moveWithCells="1">
              <from>
                <xdr:col>6</xdr:col>
                <xdr:colOff>400050</xdr:colOff>
                <xdr:row>1</xdr:row>
                <xdr:rowOff>9525</xdr:rowOff>
              </from>
              <to>
                <xdr:col>6</xdr:col>
                <xdr:colOff>1266825</xdr:colOff>
                <xdr:row>4</xdr:row>
                <xdr:rowOff>142875</xdr:rowOff>
              </to>
            </anchor>
          </controlPr>
        </control>
      </mc:Choice>
      <mc:Fallback>
        <control shapeId="3074" r:id="rId4" name="BtnEnvoi"/>
      </mc:Fallback>
    </mc:AlternateContent>
    <mc:AlternateContent xmlns:mc="http://schemas.openxmlformats.org/markup-compatibility/2006">
      <mc:Choice Requires="x14">
        <control shapeId="3073" r:id="rId6" name="CommandButton1">
          <controlPr autoLine="0" r:id="rId7">
            <anchor moveWithCells="1">
              <from>
                <xdr:col>5</xdr:col>
                <xdr:colOff>285750</xdr:colOff>
                <xdr:row>1</xdr:row>
                <xdr:rowOff>9525</xdr:rowOff>
              </from>
              <to>
                <xdr:col>5</xdr:col>
                <xdr:colOff>1066800</xdr:colOff>
                <xdr:row>4</xdr:row>
                <xdr:rowOff>142875</xdr:rowOff>
              </to>
            </anchor>
          </controlPr>
        </control>
      </mc:Choice>
      <mc:Fallback>
        <control shapeId="3073" r:id="rId6" name="Command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Z39"/>
  <sheetViews>
    <sheetView zoomScaleNormal="100" workbookViewId="0">
      <selection activeCell="B37" sqref="B37"/>
    </sheetView>
  </sheetViews>
  <sheetFormatPr baseColWidth="10" defaultColWidth="10.42578125" defaultRowHeight="12" x14ac:dyDescent="0.2"/>
  <cols>
    <col min="1" max="1" width="30.7109375" style="1" customWidth="1"/>
    <col min="2" max="2" width="4.42578125" style="40" customWidth="1"/>
    <col min="3" max="3" width="9.140625" style="25" bestFit="1" customWidth="1"/>
    <col min="4" max="4" width="7" style="2" customWidth="1"/>
    <col min="5" max="5" width="6.28515625" style="1" customWidth="1"/>
    <col min="6" max="6" width="9.42578125" style="45" bestFit="1" customWidth="1"/>
    <col min="7" max="7" width="7" style="2" customWidth="1"/>
    <col min="8" max="8" width="6.28515625" style="1" customWidth="1"/>
    <col min="9" max="9" width="9.42578125" style="45" bestFit="1" customWidth="1"/>
    <col min="10" max="10" width="7" style="2" customWidth="1"/>
    <col min="11" max="11" width="6.28515625" style="1" customWidth="1"/>
    <col min="12" max="12" width="2.28515625" style="3" customWidth="1"/>
    <col min="13" max="13" width="9" style="2" customWidth="1"/>
    <col min="14" max="14" width="9.7109375" style="2" bestFit="1" customWidth="1"/>
    <col min="15" max="15" width="6.7109375" style="1" bestFit="1" customWidth="1"/>
    <col min="16" max="16" width="7.28515625" style="2" bestFit="1" customWidth="1"/>
    <col min="17" max="17" width="3.140625" style="1" customWidth="1"/>
    <col min="18" max="18" width="3.5703125" style="1" customWidth="1"/>
    <col min="19" max="19" width="4.28515625" style="1" bestFit="1" customWidth="1"/>
    <col min="20" max="20" width="4.28515625" style="2" bestFit="1" customWidth="1"/>
    <col min="21" max="21" width="2" style="1" bestFit="1" customWidth="1"/>
    <col min="22" max="24" width="5.85546875" style="1" hidden="1" customWidth="1"/>
    <col min="25" max="25" width="15.140625" style="1" customWidth="1"/>
    <col min="26" max="27" width="10.42578125" style="1"/>
    <col min="28" max="28" width="15" style="1" customWidth="1"/>
    <col min="29" max="30" width="10.42578125" style="1"/>
    <col min="31" max="31" width="9.140625" style="1" customWidth="1"/>
    <col min="32" max="16384" width="10.42578125" style="1"/>
  </cols>
  <sheetData>
    <row r="1" spans="1:25" ht="12.75" thickBot="1" x14ac:dyDescent="0.25"/>
    <row r="2" spans="1:25" s="4" customFormat="1" ht="12.75" thickBot="1" x14ac:dyDescent="0.25">
      <c r="B2" s="41"/>
      <c r="C2" s="21" t="s">
        <v>21</v>
      </c>
      <c r="D2" s="47"/>
      <c r="E2" s="22"/>
      <c r="F2" s="5" t="s">
        <v>22</v>
      </c>
      <c r="G2" s="6"/>
      <c r="H2" s="7"/>
      <c r="I2" s="5" t="s">
        <v>23</v>
      </c>
      <c r="J2" s="6"/>
      <c r="K2" s="7"/>
      <c r="L2" s="8"/>
      <c r="M2" s="9" t="s">
        <v>1</v>
      </c>
      <c r="N2" s="10" t="s">
        <v>5</v>
      </c>
      <c r="O2" s="11" t="s">
        <v>4</v>
      </c>
      <c r="P2" s="29" t="s">
        <v>11</v>
      </c>
      <c r="R2" s="21" t="s">
        <v>20</v>
      </c>
      <c r="S2" s="49"/>
      <c r="T2" s="22"/>
      <c r="U2" s="8"/>
      <c r="V2" s="8" t="s">
        <v>15</v>
      </c>
      <c r="W2" s="8" t="s">
        <v>16</v>
      </c>
      <c r="X2" s="8" t="s">
        <v>17</v>
      </c>
      <c r="Y2" s="8"/>
    </row>
    <row r="3" spans="1:25" s="4" customFormat="1" ht="12.75" thickBot="1" x14ac:dyDescent="0.25">
      <c r="A3" s="12" t="s">
        <v>25</v>
      </c>
      <c r="B3" s="42" t="s">
        <v>19</v>
      </c>
      <c r="C3" s="44" t="s">
        <v>24</v>
      </c>
      <c r="D3" s="15" t="s">
        <v>1</v>
      </c>
      <c r="E3" s="14" t="s">
        <v>2</v>
      </c>
      <c r="F3" s="46" t="s">
        <v>24</v>
      </c>
      <c r="G3" s="13" t="s">
        <v>1</v>
      </c>
      <c r="H3" s="14" t="s">
        <v>2</v>
      </c>
      <c r="I3" s="46" t="s">
        <v>24</v>
      </c>
      <c r="J3" s="13" t="s">
        <v>1</v>
      </c>
      <c r="K3" s="14" t="s">
        <v>98</v>
      </c>
      <c r="L3" s="8"/>
      <c r="M3" s="16" t="s">
        <v>4</v>
      </c>
      <c r="N3" s="17" t="s">
        <v>6</v>
      </c>
      <c r="O3" s="18" t="s">
        <v>7</v>
      </c>
      <c r="P3" s="31" t="s">
        <v>8</v>
      </c>
      <c r="R3" s="109">
        <v>1</v>
      </c>
      <c r="S3" s="109">
        <v>2</v>
      </c>
      <c r="T3" s="35">
        <v>3</v>
      </c>
      <c r="U3" s="48"/>
      <c r="V3" s="48"/>
      <c r="W3" s="48"/>
      <c r="X3" s="48"/>
      <c r="Y3" s="48"/>
    </row>
    <row r="4" spans="1:25" x14ac:dyDescent="0.2">
      <c r="A4" s="93" t="s">
        <v>119</v>
      </c>
      <c r="B4" s="94" t="s">
        <v>102</v>
      </c>
      <c r="C4" s="71" t="s">
        <v>47</v>
      </c>
      <c r="D4" s="175">
        <v>1859</v>
      </c>
      <c r="E4" s="76">
        <v>3</v>
      </c>
      <c r="F4" s="79" t="s">
        <v>61</v>
      </c>
      <c r="G4" s="112">
        <v>3827</v>
      </c>
      <c r="H4" s="76">
        <v>1</v>
      </c>
      <c r="I4" s="79" t="s">
        <v>48</v>
      </c>
      <c r="J4" s="175">
        <v>2576</v>
      </c>
      <c r="K4" s="76">
        <v>2</v>
      </c>
      <c r="M4" s="58">
        <f t="shared" ref="M4:M37" si="0">D4+G4+J4</f>
        <v>8262</v>
      </c>
      <c r="N4" s="59">
        <f t="shared" ref="N4:N37" si="1">MAX(D4,G4,J4)</f>
        <v>3827</v>
      </c>
      <c r="O4" s="60">
        <f>IF(A4 = "ABS",Liste!B$4,E4+H4+K4)</f>
        <v>6</v>
      </c>
      <c r="P4" s="39">
        <v>1</v>
      </c>
      <c r="R4" s="36" t="s">
        <v>33</v>
      </c>
      <c r="S4" s="36" t="s">
        <v>40</v>
      </c>
      <c r="T4" s="36" t="s">
        <v>52</v>
      </c>
      <c r="U4" s="3"/>
      <c r="V4" s="3" t="str">
        <f>C4</f>
        <v>X08</v>
      </c>
      <c r="W4" s="50" t="str">
        <f>F4</f>
        <v>Z09</v>
      </c>
      <c r="X4" s="50" t="str">
        <f>I4</f>
        <v>Y03</v>
      </c>
      <c r="Y4" s="50"/>
    </row>
    <row r="5" spans="1:25" x14ac:dyDescent="0.2">
      <c r="A5" s="72" t="s">
        <v>103</v>
      </c>
      <c r="B5" s="95" t="s">
        <v>102</v>
      </c>
      <c r="C5" s="73" t="s">
        <v>33</v>
      </c>
      <c r="D5" s="112">
        <v>3775</v>
      </c>
      <c r="E5" s="77">
        <v>1</v>
      </c>
      <c r="F5" s="80" t="s">
        <v>52</v>
      </c>
      <c r="G5" s="112">
        <v>1376</v>
      </c>
      <c r="H5" s="77">
        <v>5</v>
      </c>
      <c r="I5" s="80" t="s">
        <v>40</v>
      </c>
      <c r="J5" s="175">
        <v>1804</v>
      </c>
      <c r="K5" s="77">
        <v>4</v>
      </c>
      <c r="M5" s="61">
        <f t="shared" si="0"/>
        <v>6955</v>
      </c>
      <c r="N5" s="62">
        <f t="shared" si="1"/>
        <v>3775</v>
      </c>
      <c r="O5" s="63">
        <f>IF(A5 = "ABS",Liste!B$4,E5+H5+K5)</f>
        <v>10</v>
      </c>
      <c r="P5" s="19">
        <v>2</v>
      </c>
      <c r="R5" s="37" t="s">
        <v>36</v>
      </c>
      <c r="S5" s="37" t="s">
        <v>35</v>
      </c>
      <c r="T5" s="37" t="s">
        <v>40</v>
      </c>
      <c r="U5" s="3"/>
      <c r="V5" s="3" t="str">
        <f>C5</f>
        <v>X01</v>
      </c>
      <c r="W5" s="50" t="str">
        <f>F5</f>
        <v>Z05</v>
      </c>
      <c r="X5" s="50" t="str">
        <f>I5</f>
        <v>Y09</v>
      </c>
      <c r="Y5" s="50"/>
    </row>
    <row r="6" spans="1:25" x14ac:dyDescent="0.2">
      <c r="A6" s="72" t="s">
        <v>127</v>
      </c>
      <c r="B6" s="95" t="s">
        <v>102</v>
      </c>
      <c r="C6" s="73" t="s">
        <v>40</v>
      </c>
      <c r="D6" s="175">
        <v>2154</v>
      </c>
      <c r="E6" s="77">
        <v>3</v>
      </c>
      <c r="F6" s="80" t="s">
        <v>63</v>
      </c>
      <c r="G6" s="112">
        <v>1833</v>
      </c>
      <c r="H6" s="77">
        <v>3</v>
      </c>
      <c r="I6" s="80" t="s">
        <v>39</v>
      </c>
      <c r="J6" s="112">
        <v>1773</v>
      </c>
      <c r="K6" s="77">
        <v>4</v>
      </c>
      <c r="M6" s="61">
        <f t="shared" si="0"/>
        <v>5760</v>
      </c>
      <c r="N6" s="62">
        <f t="shared" si="1"/>
        <v>2154</v>
      </c>
      <c r="O6" s="63">
        <f>IF(A6 = "ABS",Liste!B$4,E6+H6+K6)</f>
        <v>10</v>
      </c>
      <c r="P6" s="19">
        <v>3</v>
      </c>
      <c r="R6" s="37" t="s">
        <v>37</v>
      </c>
      <c r="S6" s="37" t="s">
        <v>42</v>
      </c>
      <c r="T6" s="37" t="s">
        <v>62</v>
      </c>
      <c r="U6" s="3"/>
      <c r="V6" s="3" t="str">
        <f>C6</f>
        <v>Y09</v>
      </c>
      <c r="W6" s="50" t="str">
        <f>F6</f>
        <v>Z02</v>
      </c>
      <c r="X6" s="50" t="str">
        <f>I6</f>
        <v>X04</v>
      </c>
      <c r="Y6" s="50"/>
    </row>
    <row r="7" spans="1:25" x14ac:dyDescent="0.2">
      <c r="A7" s="72" t="s">
        <v>126</v>
      </c>
      <c r="B7" s="95" t="s">
        <v>121</v>
      </c>
      <c r="C7" s="73" t="s">
        <v>55</v>
      </c>
      <c r="D7" s="112">
        <v>1624</v>
      </c>
      <c r="E7" s="77">
        <v>3</v>
      </c>
      <c r="F7" s="80" t="s">
        <v>58</v>
      </c>
      <c r="G7" s="112">
        <v>1389</v>
      </c>
      <c r="H7" s="77">
        <v>4</v>
      </c>
      <c r="I7" s="80" t="s">
        <v>47</v>
      </c>
      <c r="J7" s="175">
        <v>1962</v>
      </c>
      <c r="K7" s="77">
        <v>3</v>
      </c>
      <c r="M7" s="61">
        <f t="shared" si="0"/>
        <v>4975</v>
      </c>
      <c r="N7" s="62">
        <f t="shared" si="1"/>
        <v>1962</v>
      </c>
      <c r="O7" s="63">
        <f>IF(A7 = "ABS",Liste!B$4,E7+H7+K7)</f>
        <v>10</v>
      </c>
      <c r="P7" s="19">
        <v>4</v>
      </c>
      <c r="R7" s="37" t="s">
        <v>39</v>
      </c>
      <c r="S7" s="37" t="s">
        <v>54</v>
      </c>
      <c r="T7" s="37" t="s">
        <v>59</v>
      </c>
      <c r="U7" s="3"/>
      <c r="V7" s="3"/>
      <c r="W7" s="50"/>
      <c r="X7" s="50"/>
      <c r="Y7" s="50"/>
    </row>
    <row r="8" spans="1:25" x14ac:dyDescent="0.2">
      <c r="A8" s="72" t="s">
        <v>124</v>
      </c>
      <c r="B8" s="95" t="s">
        <v>105</v>
      </c>
      <c r="C8" s="73" t="s">
        <v>38</v>
      </c>
      <c r="D8" s="175">
        <v>3043</v>
      </c>
      <c r="E8" s="77">
        <v>1</v>
      </c>
      <c r="F8" s="80" t="s">
        <v>47</v>
      </c>
      <c r="G8" s="112">
        <v>1006</v>
      </c>
      <c r="H8" s="77">
        <v>4</v>
      </c>
      <c r="I8" s="80" t="s">
        <v>64</v>
      </c>
      <c r="J8" s="112">
        <v>2060</v>
      </c>
      <c r="K8" s="77">
        <v>7</v>
      </c>
      <c r="M8" s="61">
        <f t="shared" si="0"/>
        <v>6109</v>
      </c>
      <c r="N8" s="62">
        <f t="shared" si="1"/>
        <v>3043</v>
      </c>
      <c r="O8" s="63">
        <f>IF(A8 = "ABS",Liste!B$4,E8+H8+K8)</f>
        <v>12</v>
      </c>
      <c r="P8" s="19">
        <v>5</v>
      </c>
      <c r="R8" s="37" t="s">
        <v>41</v>
      </c>
      <c r="S8" s="37" t="s">
        <v>34</v>
      </c>
      <c r="T8" s="37" t="s">
        <v>56</v>
      </c>
      <c r="U8" s="3"/>
      <c r="V8" s="3"/>
      <c r="W8" s="50"/>
      <c r="X8" s="50"/>
      <c r="Y8" s="50"/>
    </row>
    <row r="9" spans="1:25" x14ac:dyDescent="0.2">
      <c r="A9" s="72" t="s">
        <v>120</v>
      </c>
      <c r="B9" s="95" t="s">
        <v>121</v>
      </c>
      <c r="C9" s="73" t="s">
        <v>37</v>
      </c>
      <c r="D9" s="112">
        <v>1338</v>
      </c>
      <c r="E9" s="77">
        <v>6</v>
      </c>
      <c r="F9" s="80" t="s">
        <v>62</v>
      </c>
      <c r="G9" s="112">
        <v>1731</v>
      </c>
      <c r="H9" s="77">
        <v>1</v>
      </c>
      <c r="I9" s="80" t="s">
        <v>42</v>
      </c>
      <c r="J9" s="175">
        <v>2261</v>
      </c>
      <c r="K9" s="77">
        <v>6</v>
      </c>
      <c r="M9" s="61">
        <f t="shared" si="0"/>
        <v>5330</v>
      </c>
      <c r="N9" s="62">
        <f t="shared" si="1"/>
        <v>2261</v>
      </c>
      <c r="O9" s="63">
        <f>IF(A9 = "ABS",Liste!B$4,E9+H9+K9)</f>
        <v>13</v>
      </c>
      <c r="P9" s="19">
        <v>6</v>
      </c>
      <c r="R9" s="37" t="s">
        <v>43</v>
      </c>
      <c r="S9" s="37" t="s">
        <v>63</v>
      </c>
      <c r="T9" s="37" t="s">
        <v>60</v>
      </c>
      <c r="U9" s="3"/>
      <c r="V9" s="3"/>
      <c r="W9" s="50"/>
      <c r="X9" s="50"/>
      <c r="Y9" s="50"/>
    </row>
    <row r="10" spans="1:25" x14ac:dyDescent="0.2">
      <c r="A10" s="72" t="s">
        <v>106</v>
      </c>
      <c r="B10" s="95" t="s">
        <v>107</v>
      </c>
      <c r="C10" s="73" t="s">
        <v>49</v>
      </c>
      <c r="D10" s="175">
        <v>1459</v>
      </c>
      <c r="E10" s="77">
        <v>5</v>
      </c>
      <c r="F10" s="80" t="s">
        <v>46</v>
      </c>
      <c r="G10" s="112">
        <v>826</v>
      </c>
      <c r="H10" s="77">
        <v>6</v>
      </c>
      <c r="I10" s="80" t="s">
        <v>50</v>
      </c>
      <c r="J10" s="112">
        <v>3012</v>
      </c>
      <c r="K10" s="77">
        <v>2</v>
      </c>
      <c r="M10" s="61">
        <f t="shared" si="0"/>
        <v>5297</v>
      </c>
      <c r="N10" s="62">
        <f t="shared" si="1"/>
        <v>3012</v>
      </c>
      <c r="O10" s="63">
        <f>IF(A10 = "ABS",Liste!B$4,E10+H10+K10)</f>
        <v>13</v>
      </c>
      <c r="P10" s="19">
        <v>7</v>
      </c>
      <c r="R10" s="37" t="s">
        <v>45</v>
      </c>
      <c r="S10" s="37" t="s">
        <v>38</v>
      </c>
      <c r="T10" s="37" t="s">
        <v>44</v>
      </c>
      <c r="U10" s="3"/>
      <c r="V10" s="3"/>
      <c r="W10" s="50"/>
      <c r="X10" s="50"/>
      <c r="Y10" s="50"/>
    </row>
    <row r="11" spans="1:25" x14ac:dyDescent="0.2">
      <c r="A11" s="72" t="s">
        <v>114</v>
      </c>
      <c r="B11" s="95" t="s">
        <v>105</v>
      </c>
      <c r="C11" s="73" t="s">
        <v>42</v>
      </c>
      <c r="D11" s="112">
        <v>3717</v>
      </c>
      <c r="E11" s="77">
        <v>1</v>
      </c>
      <c r="F11" s="80" t="s">
        <v>48</v>
      </c>
      <c r="G11" s="112">
        <v>1466</v>
      </c>
      <c r="H11" s="77">
        <v>2</v>
      </c>
      <c r="I11" s="80" t="s">
        <v>41</v>
      </c>
      <c r="J11" s="175">
        <v>402</v>
      </c>
      <c r="K11" s="77">
        <v>10.01</v>
      </c>
      <c r="M11" s="61">
        <f t="shared" si="0"/>
        <v>5585</v>
      </c>
      <c r="N11" s="62">
        <f t="shared" si="1"/>
        <v>3717</v>
      </c>
      <c r="O11" s="63">
        <f>IF(A11 = "ABS",Liste!B$4,E11+H11+K11)</f>
        <v>13.01</v>
      </c>
      <c r="P11" s="19">
        <v>8</v>
      </c>
      <c r="R11" s="37" t="s">
        <v>47</v>
      </c>
      <c r="S11" s="37" t="s">
        <v>48</v>
      </c>
      <c r="T11" s="37" t="s">
        <v>61</v>
      </c>
      <c r="U11" s="3"/>
      <c r="V11" s="3"/>
      <c r="W11" s="50"/>
      <c r="X11" s="50"/>
      <c r="Y11" s="50"/>
    </row>
    <row r="12" spans="1:25" x14ac:dyDescent="0.2">
      <c r="A12" s="72" t="s">
        <v>112</v>
      </c>
      <c r="B12" s="95" t="s">
        <v>113</v>
      </c>
      <c r="C12" s="73" t="s">
        <v>56</v>
      </c>
      <c r="D12" s="175">
        <v>1753</v>
      </c>
      <c r="E12" s="77">
        <v>2</v>
      </c>
      <c r="F12" s="80" t="s">
        <v>38</v>
      </c>
      <c r="G12" s="112">
        <v>750</v>
      </c>
      <c r="H12" s="77">
        <v>7</v>
      </c>
      <c r="I12" s="80" t="s">
        <v>36</v>
      </c>
      <c r="J12" s="112">
        <v>1371</v>
      </c>
      <c r="K12" s="77">
        <v>5</v>
      </c>
      <c r="M12" s="61">
        <f t="shared" si="0"/>
        <v>3874</v>
      </c>
      <c r="N12" s="62">
        <f t="shared" si="1"/>
        <v>1753</v>
      </c>
      <c r="O12" s="63">
        <f>IF(A12 = "ABS",Liste!B$4,E12+H12+K12)</f>
        <v>14</v>
      </c>
      <c r="P12" s="19">
        <v>9</v>
      </c>
      <c r="R12" s="37" t="s">
        <v>49</v>
      </c>
      <c r="S12" s="37" t="s">
        <v>50</v>
      </c>
      <c r="T12" s="37" t="s">
        <v>46</v>
      </c>
      <c r="U12" s="3"/>
      <c r="V12" s="3"/>
      <c r="W12" s="50"/>
      <c r="X12" s="50"/>
      <c r="Y12" s="50"/>
    </row>
    <row r="13" spans="1:25" x14ac:dyDescent="0.2">
      <c r="A13" s="72" t="s">
        <v>111</v>
      </c>
      <c r="B13" s="95" t="s">
        <v>102</v>
      </c>
      <c r="C13" s="73" t="s">
        <v>58</v>
      </c>
      <c r="D13" s="112">
        <v>2429</v>
      </c>
      <c r="E13" s="77">
        <v>2</v>
      </c>
      <c r="F13" s="80" t="s">
        <v>41</v>
      </c>
      <c r="G13" s="112">
        <v>1081</v>
      </c>
      <c r="H13" s="77">
        <v>3</v>
      </c>
      <c r="I13" s="80" t="s">
        <v>61</v>
      </c>
      <c r="J13" s="175">
        <v>1552</v>
      </c>
      <c r="K13" s="77">
        <v>10</v>
      </c>
      <c r="M13" s="61">
        <f t="shared" si="0"/>
        <v>5062</v>
      </c>
      <c r="N13" s="62">
        <f t="shared" si="1"/>
        <v>2429</v>
      </c>
      <c r="O13" s="63">
        <f>IF(A13 = "ABS",Liste!B$4,E13+H13+K13)</f>
        <v>15</v>
      </c>
      <c r="P13" s="19">
        <v>10</v>
      </c>
      <c r="R13" s="37" t="s">
        <v>51</v>
      </c>
      <c r="S13" s="37" t="s">
        <v>57</v>
      </c>
      <c r="T13" s="37" t="s">
        <v>64</v>
      </c>
      <c r="U13" s="3"/>
      <c r="V13" s="3"/>
      <c r="W13" s="50"/>
      <c r="X13" s="50"/>
      <c r="Y13" s="50"/>
    </row>
    <row r="14" spans="1:25" x14ac:dyDescent="0.2">
      <c r="A14" s="72" t="s">
        <v>117</v>
      </c>
      <c r="B14" s="95" t="s">
        <v>102</v>
      </c>
      <c r="C14" s="73" t="s">
        <v>52</v>
      </c>
      <c r="D14" s="175">
        <v>1445</v>
      </c>
      <c r="E14" s="77">
        <v>4</v>
      </c>
      <c r="F14" s="80" t="s">
        <v>54</v>
      </c>
      <c r="G14" s="112">
        <v>419</v>
      </c>
      <c r="H14" s="77">
        <v>10</v>
      </c>
      <c r="I14" s="80" t="s">
        <v>53</v>
      </c>
      <c r="J14" s="112">
        <v>2803</v>
      </c>
      <c r="K14" s="77">
        <v>1</v>
      </c>
      <c r="M14" s="61">
        <f t="shared" si="0"/>
        <v>4667</v>
      </c>
      <c r="N14" s="62">
        <f t="shared" si="1"/>
        <v>2803</v>
      </c>
      <c r="O14" s="63">
        <f>IF(A14 = "ABS",Liste!B$4,E14+H14+K14)</f>
        <v>15</v>
      </c>
      <c r="P14" s="19">
        <v>11</v>
      </c>
      <c r="R14" s="37" t="s">
        <v>53</v>
      </c>
      <c r="S14" s="37" t="s">
        <v>44</v>
      </c>
      <c r="T14" s="37" t="s">
        <v>34</v>
      </c>
      <c r="U14" s="3"/>
      <c r="V14" s="3"/>
      <c r="W14" s="50"/>
      <c r="X14" s="50"/>
      <c r="Y14" s="50"/>
    </row>
    <row r="15" spans="1:25" x14ac:dyDescent="0.2">
      <c r="A15" s="72" t="s">
        <v>116</v>
      </c>
      <c r="B15" s="95" t="s">
        <v>105</v>
      </c>
      <c r="C15" s="73" t="s">
        <v>60</v>
      </c>
      <c r="D15" s="112">
        <v>771</v>
      </c>
      <c r="E15" s="77">
        <v>10.01</v>
      </c>
      <c r="F15" s="80" t="s">
        <v>51</v>
      </c>
      <c r="G15" s="112">
        <v>1771</v>
      </c>
      <c r="H15" s="77">
        <v>1</v>
      </c>
      <c r="I15" s="80" t="s">
        <v>55</v>
      </c>
      <c r="J15" s="175">
        <v>2325</v>
      </c>
      <c r="K15" s="77">
        <v>4</v>
      </c>
      <c r="M15" s="61">
        <f t="shared" si="0"/>
        <v>4867</v>
      </c>
      <c r="N15" s="62">
        <f t="shared" si="1"/>
        <v>2325</v>
      </c>
      <c r="O15" s="63">
        <f>IF(A15 = "ABS",Liste!B$4,E15+H15+K15)</f>
        <v>15.01</v>
      </c>
      <c r="P15" s="19">
        <v>12</v>
      </c>
      <c r="R15" s="37" t="s">
        <v>58</v>
      </c>
      <c r="S15" s="37" t="s">
        <v>61</v>
      </c>
      <c r="T15" s="37" t="s">
        <v>41</v>
      </c>
      <c r="U15" s="3"/>
      <c r="V15" s="3"/>
      <c r="W15" s="50"/>
      <c r="X15" s="50"/>
      <c r="Y15" s="50"/>
    </row>
    <row r="16" spans="1:25" x14ac:dyDescent="0.2">
      <c r="A16" s="72" t="s">
        <v>99</v>
      </c>
      <c r="B16" s="95" t="s">
        <v>100</v>
      </c>
      <c r="C16" s="73" t="s">
        <v>36</v>
      </c>
      <c r="D16" s="175">
        <v>1780</v>
      </c>
      <c r="E16" s="77">
        <v>4</v>
      </c>
      <c r="F16" s="80" t="s">
        <v>40</v>
      </c>
      <c r="G16" s="112">
        <v>628</v>
      </c>
      <c r="H16" s="77">
        <v>9</v>
      </c>
      <c r="I16" s="80" t="s">
        <v>35</v>
      </c>
      <c r="J16" s="112">
        <v>2877</v>
      </c>
      <c r="K16" s="77">
        <v>3</v>
      </c>
      <c r="M16" s="61">
        <f t="shared" si="0"/>
        <v>5285</v>
      </c>
      <c r="N16" s="62">
        <f t="shared" si="1"/>
        <v>2877</v>
      </c>
      <c r="O16" s="63">
        <f>IF(A16 = "ABS",Liste!B$4,E16+H16+K16)</f>
        <v>16</v>
      </c>
      <c r="P16" s="19">
        <v>13</v>
      </c>
      <c r="R16" s="37" t="s">
        <v>46</v>
      </c>
      <c r="S16" s="37" t="s">
        <v>43</v>
      </c>
      <c r="T16" s="37" t="s">
        <v>42</v>
      </c>
      <c r="U16" s="3"/>
      <c r="V16" s="3"/>
      <c r="W16" s="50"/>
      <c r="X16" s="50"/>
      <c r="Y16" s="50"/>
    </row>
    <row r="17" spans="1:26" x14ac:dyDescent="0.2">
      <c r="A17" s="72" t="s">
        <v>109</v>
      </c>
      <c r="B17" s="95" t="s">
        <v>110</v>
      </c>
      <c r="C17" s="73" t="s">
        <v>62</v>
      </c>
      <c r="D17" s="112">
        <v>2087</v>
      </c>
      <c r="E17" s="77">
        <v>4</v>
      </c>
      <c r="F17" s="80" t="s">
        <v>50</v>
      </c>
      <c r="G17" s="112">
        <v>715</v>
      </c>
      <c r="H17" s="77">
        <v>10.02</v>
      </c>
      <c r="I17" s="80" t="s">
        <v>33</v>
      </c>
      <c r="J17" s="175">
        <v>2222</v>
      </c>
      <c r="K17" s="77">
        <v>2</v>
      </c>
      <c r="M17" s="61">
        <f t="shared" si="0"/>
        <v>5024</v>
      </c>
      <c r="N17" s="62">
        <f t="shared" si="1"/>
        <v>2222</v>
      </c>
      <c r="O17" s="63">
        <f>IF(A17 = "ABS",Liste!B$4,E17+H17+K17)</f>
        <v>16.02</v>
      </c>
      <c r="P17" s="19">
        <v>14</v>
      </c>
      <c r="R17" s="37" t="s">
        <v>48</v>
      </c>
      <c r="S17" s="37" t="s">
        <v>51</v>
      </c>
      <c r="T17" s="37" t="s">
        <v>55</v>
      </c>
      <c r="U17" s="3"/>
      <c r="V17" s="3"/>
      <c r="W17" s="50"/>
      <c r="X17" s="50"/>
      <c r="Y17" s="50"/>
    </row>
    <row r="18" spans="1:26" x14ac:dyDescent="0.2">
      <c r="A18" s="72" t="s">
        <v>101</v>
      </c>
      <c r="B18" s="95" t="s">
        <v>102</v>
      </c>
      <c r="C18" s="73" t="s">
        <v>41</v>
      </c>
      <c r="D18" s="175">
        <v>1271</v>
      </c>
      <c r="E18" s="77">
        <v>7</v>
      </c>
      <c r="F18" s="80" t="s">
        <v>56</v>
      </c>
      <c r="G18" s="112">
        <v>773</v>
      </c>
      <c r="H18" s="77">
        <v>9</v>
      </c>
      <c r="I18" s="80" t="s">
        <v>34</v>
      </c>
      <c r="J18" s="112">
        <v>5524</v>
      </c>
      <c r="K18" s="77">
        <v>1</v>
      </c>
      <c r="M18" s="61">
        <f t="shared" si="0"/>
        <v>7568</v>
      </c>
      <c r="N18" s="62">
        <f t="shared" si="1"/>
        <v>5524</v>
      </c>
      <c r="O18" s="63">
        <f>IF(A18 = "ABS",Liste!B$4,E18+H18+K18)</f>
        <v>17</v>
      </c>
      <c r="P18" s="19">
        <v>15</v>
      </c>
      <c r="R18" s="37" t="s">
        <v>60</v>
      </c>
      <c r="S18" s="37" t="s">
        <v>55</v>
      </c>
      <c r="T18" s="37" t="s">
        <v>51</v>
      </c>
      <c r="U18" s="3"/>
      <c r="V18" s="3"/>
      <c r="W18" s="50"/>
      <c r="X18" s="50"/>
      <c r="Y18" s="50"/>
    </row>
    <row r="19" spans="1:26" x14ac:dyDescent="0.2">
      <c r="A19" s="72" t="s">
        <v>108</v>
      </c>
      <c r="B19" s="95" t="s">
        <v>102</v>
      </c>
      <c r="C19" s="73" t="s">
        <v>43</v>
      </c>
      <c r="D19" s="112">
        <v>1250</v>
      </c>
      <c r="E19" s="77">
        <v>8</v>
      </c>
      <c r="F19" s="80" t="s">
        <v>60</v>
      </c>
      <c r="G19" s="112">
        <v>701</v>
      </c>
      <c r="H19" s="77">
        <v>8</v>
      </c>
      <c r="I19" s="80" t="s">
        <v>63</v>
      </c>
      <c r="J19" s="175">
        <v>5514</v>
      </c>
      <c r="K19" s="77">
        <v>1</v>
      </c>
      <c r="M19" s="61">
        <f t="shared" si="0"/>
        <v>7465</v>
      </c>
      <c r="N19" s="62">
        <f t="shared" si="1"/>
        <v>5514</v>
      </c>
      <c r="O19" s="63">
        <f>IF(A19 = "ABS",Liste!B$4,E19+H19+K19)</f>
        <v>17</v>
      </c>
      <c r="P19" s="19">
        <v>16</v>
      </c>
      <c r="R19" s="37" t="s">
        <v>57</v>
      </c>
      <c r="S19" s="37" t="s">
        <v>59</v>
      </c>
      <c r="T19" s="37" t="s">
        <v>45</v>
      </c>
      <c r="U19" s="3"/>
      <c r="V19" s="3"/>
      <c r="W19" s="50"/>
      <c r="X19" s="50"/>
      <c r="Y19" s="50"/>
    </row>
    <row r="20" spans="1:26" x14ac:dyDescent="0.2">
      <c r="A20" s="72" t="s">
        <v>129</v>
      </c>
      <c r="B20" s="95" t="s">
        <v>100</v>
      </c>
      <c r="C20" s="73" t="s">
        <v>45</v>
      </c>
      <c r="D20" s="175">
        <v>236</v>
      </c>
      <c r="E20" s="77">
        <v>10</v>
      </c>
      <c r="F20" s="80" t="s">
        <v>44</v>
      </c>
      <c r="G20" s="112">
        <v>2968</v>
      </c>
      <c r="H20" s="77">
        <v>2</v>
      </c>
      <c r="I20" s="80" t="s">
        <v>38</v>
      </c>
      <c r="J20" s="112">
        <v>1751</v>
      </c>
      <c r="K20" s="77">
        <v>5</v>
      </c>
      <c r="M20" s="61">
        <f t="shared" si="0"/>
        <v>4955</v>
      </c>
      <c r="N20" s="62">
        <f t="shared" si="1"/>
        <v>2968</v>
      </c>
      <c r="O20" s="63">
        <f>IF(A20 = "ABS",Liste!B$4,E20+H20+K20)</f>
        <v>17</v>
      </c>
      <c r="P20" s="19">
        <v>17</v>
      </c>
      <c r="R20" s="37" t="s">
        <v>62</v>
      </c>
      <c r="S20" s="37" t="s">
        <v>33</v>
      </c>
      <c r="T20" s="37" t="s">
        <v>50</v>
      </c>
      <c r="U20" s="3"/>
      <c r="V20" s="3"/>
      <c r="W20" s="50"/>
      <c r="X20" s="50"/>
      <c r="Y20" s="50"/>
    </row>
    <row r="21" spans="1:26" x14ac:dyDescent="0.2">
      <c r="A21" s="72" t="s">
        <v>115</v>
      </c>
      <c r="B21" s="95" t="s">
        <v>102</v>
      </c>
      <c r="C21" s="73" t="s">
        <v>63</v>
      </c>
      <c r="D21" s="112">
        <v>757</v>
      </c>
      <c r="E21" s="77">
        <v>6</v>
      </c>
      <c r="F21" s="80" t="s">
        <v>49</v>
      </c>
      <c r="G21" s="112">
        <v>656</v>
      </c>
      <c r="H21" s="77">
        <v>8</v>
      </c>
      <c r="I21" s="80" t="s">
        <v>62</v>
      </c>
      <c r="J21" s="175">
        <v>2132</v>
      </c>
      <c r="K21" s="77">
        <v>3</v>
      </c>
      <c r="M21" s="61">
        <f t="shared" si="0"/>
        <v>3545</v>
      </c>
      <c r="N21" s="62">
        <f t="shared" si="1"/>
        <v>2132</v>
      </c>
      <c r="O21" s="63">
        <f>IF(A21 = "ABS",Liste!B$4,E21+H21+K21)</f>
        <v>17</v>
      </c>
      <c r="P21" s="19">
        <v>18</v>
      </c>
      <c r="R21" s="37" t="s">
        <v>54</v>
      </c>
      <c r="S21" s="37" t="s">
        <v>56</v>
      </c>
      <c r="T21" s="37" t="s">
        <v>33</v>
      </c>
      <c r="U21" s="3"/>
      <c r="V21" s="3"/>
      <c r="W21" s="50"/>
      <c r="X21" s="50"/>
      <c r="Y21" s="50"/>
    </row>
    <row r="22" spans="1:26" x14ac:dyDescent="0.2">
      <c r="A22" s="72" t="s">
        <v>104</v>
      </c>
      <c r="B22" s="95" t="s">
        <v>105</v>
      </c>
      <c r="C22" s="73" t="s">
        <v>44</v>
      </c>
      <c r="D22" s="175">
        <v>828</v>
      </c>
      <c r="E22" s="77">
        <v>5</v>
      </c>
      <c r="F22" s="80" t="s">
        <v>57</v>
      </c>
      <c r="G22" s="112">
        <v>1142</v>
      </c>
      <c r="H22" s="77">
        <v>5</v>
      </c>
      <c r="I22" s="80" t="s">
        <v>49</v>
      </c>
      <c r="J22" s="112">
        <v>1048</v>
      </c>
      <c r="K22" s="77">
        <v>7</v>
      </c>
      <c r="M22" s="61">
        <f t="shared" si="0"/>
        <v>3018</v>
      </c>
      <c r="N22" s="62">
        <f t="shared" si="1"/>
        <v>1142</v>
      </c>
      <c r="O22" s="63">
        <f>IF(A22 = "ABS",Liste!B$4,E22+H22+K22)</f>
        <v>17</v>
      </c>
      <c r="P22" s="19">
        <v>19</v>
      </c>
      <c r="R22" s="37" t="s">
        <v>38</v>
      </c>
      <c r="S22" s="37" t="s">
        <v>64</v>
      </c>
      <c r="T22" s="37" t="s">
        <v>47</v>
      </c>
      <c r="U22" s="3"/>
      <c r="V22" s="3"/>
      <c r="W22" s="50"/>
      <c r="X22" s="50"/>
      <c r="Y22" s="50"/>
    </row>
    <row r="23" spans="1:26" x14ac:dyDescent="0.2">
      <c r="A23" s="72" t="s">
        <v>132</v>
      </c>
      <c r="B23" s="95" t="s">
        <v>133</v>
      </c>
      <c r="C23" s="73" t="s">
        <v>65</v>
      </c>
      <c r="D23" s="112">
        <v>934</v>
      </c>
      <c r="E23" s="77">
        <v>7</v>
      </c>
      <c r="F23" s="80" t="s">
        <v>37</v>
      </c>
      <c r="G23" s="112">
        <v>707</v>
      </c>
      <c r="H23" s="77">
        <v>6</v>
      </c>
      <c r="I23" s="80" t="s">
        <v>52</v>
      </c>
      <c r="J23" s="175">
        <v>2307</v>
      </c>
      <c r="K23" s="77">
        <v>5</v>
      </c>
      <c r="M23" s="61">
        <f t="shared" si="0"/>
        <v>3948</v>
      </c>
      <c r="N23" s="62">
        <f t="shared" si="1"/>
        <v>2307</v>
      </c>
      <c r="O23" s="63">
        <f>IF(A23 = "ABS",Liste!B$4,E23+H23+K23)</f>
        <v>18</v>
      </c>
      <c r="P23" s="19">
        <v>20</v>
      </c>
      <c r="R23" s="37" t="s">
        <v>40</v>
      </c>
      <c r="S23" s="37" t="s">
        <v>39</v>
      </c>
      <c r="T23" s="37" t="s">
        <v>63</v>
      </c>
      <c r="U23" s="3"/>
      <c r="V23" s="3"/>
      <c r="W23" s="50"/>
      <c r="X23" s="50"/>
      <c r="Y23" s="50"/>
    </row>
    <row r="24" spans="1:26" x14ac:dyDescent="0.2">
      <c r="A24" s="72" t="s">
        <v>135</v>
      </c>
      <c r="B24" s="95" t="s">
        <v>110</v>
      </c>
      <c r="C24" s="73" t="s">
        <v>51</v>
      </c>
      <c r="D24" s="175">
        <v>3453</v>
      </c>
      <c r="E24" s="77">
        <v>2</v>
      </c>
      <c r="F24" s="80" t="s">
        <v>64</v>
      </c>
      <c r="G24" s="112">
        <v>827</v>
      </c>
      <c r="H24" s="77">
        <v>7</v>
      </c>
      <c r="I24" s="80" t="s">
        <v>57</v>
      </c>
      <c r="J24" s="112">
        <v>525</v>
      </c>
      <c r="K24" s="77">
        <v>10</v>
      </c>
      <c r="M24" s="61">
        <f t="shared" si="0"/>
        <v>4805</v>
      </c>
      <c r="N24" s="62">
        <f t="shared" si="1"/>
        <v>3453</v>
      </c>
      <c r="O24" s="63">
        <f>IF(A24 = "ABS",Liste!B$4,E24+H24+K24)</f>
        <v>19</v>
      </c>
      <c r="P24" s="19">
        <v>21</v>
      </c>
      <c r="R24" s="37" t="s">
        <v>65</v>
      </c>
      <c r="S24" s="37" t="s">
        <v>52</v>
      </c>
      <c r="T24" s="37" t="s">
        <v>37</v>
      </c>
      <c r="U24" s="3"/>
      <c r="V24" s="3"/>
      <c r="W24" s="50"/>
      <c r="X24" s="50"/>
      <c r="Y24" s="50"/>
    </row>
    <row r="25" spans="1:26" x14ac:dyDescent="0.2">
      <c r="A25" s="72" t="s">
        <v>134</v>
      </c>
      <c r="B25" s="95" t="s">
        <v>102</v>
      </c>
      <c r="C25" s="73" t="s">
        <v>46</v>
      </c>
      <c r="D25" s="112">
        <v>1218</v>
      </c>
      <c r="E25" s="77">
        <v>5</v>
      </c>
      <c r="F25" s="80" t="s">
        <v>42</v>
      </c>
      <c r="G25" s="112">
        <v>883</v>
      </c>
      <c r="H25" s="77">
        <v>6</v>
      </c>
      <c r="I25" s="80" t="s">
        <v>43</v>
      </c>
      <c r="J25" s="175">
        <v>1045</v>
      </c>
      <c r="K25" s="77">
        <v>8</v>
      </c>
      <c r="M25" s="61">
        <f t="shared" si="0"/>
        <v>3146</v>
      </c>
      <c r="N25" s="62">
        <f t="shared" si="1"/>
        <v>1218</v>
      </c>
      <c r="O25" s="63">
        <f>IF(A25 = "ABS",Liste!B$4,E25+H25+K25)</f>
        <v>19</v>
      </c>
      <c r="P25" s="19">
        <v>22</v>
      </c>
      <c r="R25" s="37" t="s">
        <v>34</v>
      </c>
      <c r="S25" s="37" t="s">
        <v>37</v>
      </c>
      <c r="T25" s="37" t="s">
        <v>35</v>
      </c>
      <c r="U25" s="3"/>
      <c r="V25" s="3"/>
      <c r="W25" s="50"/>
      <c r="X25" s="50"/>
      <c r="Y25" s="50"/>
    </row>
    <row r="26" spans="1:26" x14ac:dyDescent="0.2">
      <c r="A26" s="82" t="s">
        <v>139</v>
      </c>
      <c r="B26" s="96" t="s">
        <v>123</v>
      </c>
      <c r="C26" s="83" t="s">
        <v>54</v>
      </c>
      <c r="D26" s="175">
        <v>782</v>
      </c>
      <c r="E26" s="84">
        <v>9</v>
      </c>
      <c r="F26" s="85" t="s">
        <v>33</v>
      </c>
      <c r="G26" s="112">
        <v>1668</v>
      </c>
      <c r="H26" s="84">
        <v>2</v>
      </c>
      <c r="I26" s="85" t="s">
        <v>56</v>
      </c>
      <c r="J26" s="112">
        <v>1619</v>
      </c>
      <c r="K26" s="84">
        <v>9</v>
      </c>
      <c r="M26" s="86">
        <f t="shared" si="0"/>
        <v>4069</v>
      </c>
      <c r="N26" s="87">
        <f t="shared" si="1"/>
        <v>1668</v>
      </c>
      <c r="O26" s="88">
        <f>IF(A26 = "ABS",Liste!B$4,E26+H26+K26)</f>
        <v>20</v>
      </c>
      <c r="P26" s="89">
        <v>23</v>
      </c>
      <c r="R26" s="37" t="s">
        <v>44</v>
      </c>
      <c r="S26" s="37" t="s">
        <v>49</v>
      </c>
      <c r="T26" s="37" t="s">
        <v>57</v>
      </c>
      <c r="U26" s="3"/>
      <c r="V26" s="3"/>
      <c r="W26" s="50"/>
      <c r="X26" s="50"/>
      <c r="Y26" s="50"/>
    </row>
    <row r="27" spans="1:26" x14ac:dyDescent="0.2">
      <c r="A27" s="72" t="s">
        <v>118</v>
      </c>
      <c r="B27" s="95" t="s">
        <v>113</v>
      </c>
      <c r="C27" s="73" t="s">
        <v>39</v>
      </c>
      <c r="D27" s="112">
        <v>1011</v>
      </c>
      <c r="E27" s="77">
        <v>9</v>
      </c>
      <c r="F27" s="80" t="s">
        <v>59</v>
      </c>
      <c r="G27" s="112">
        <v>1442</v>
      </c>
      <c r="H27" s="77">
        <v>4</v>
      </c>
      <c r="I27" s="80" t="s">
        <v>54</v>
      </c>
      <c r="J27" s="175">
        <v>1305</v>
      </c>
      <c r="K27" s="77">
        <v>7</v>
      </c>
      <c r="L27" s="99"/>
      <c r="M27" s="100">
        <f t="shared" si="0"/>
        <v>3758</v>
      </c>
      <c r="N27" s="91">
        <f t="shared" si="1"/>
        <v>1442</v>
      </c>
      <c r="O27" s="92">
        <f>IF(A27 = "ABS",Liste!B$4,E27+H27+K27)</f>
        <v>20</v>
      </c>
      <c r="P27" s="19">
        <v>24</v>
      </c>
      <c r="R27" s="37" t="s">
        <v>63</v>
      </c>
      <c r="S27" s="37" t="s">
        <v>62</v>
      </c>
      <c r="T27" s="37" t="s">
        <v>49</v>
      </c>
      <c r="U27" s="3"/>
      <c r="V27" s="3"/>
      <c r="W27" s="50"/>
      <c r="X27" s="50"/>
      <c r="Y27" s="50"/>
    </row>
    <row r="28" spans="1:26" x14ac:dyDescent="0.2">
      <c r="A28" s="72" t="s">
        <v>125</v>
      </c>
      <c r="B28" s="95" t="s">
        <v>113</v>
      </c>
      <c r="C28" s="73" t="s">
        <v>48</v>
      </c>
      <c r="D28" s="175">
        <v>1161</v>
      </c>
      <c r="E28" s="77">
        <v>6</v>
      </c>
      <c r="F28" s="80" t="s">
        <v>55</v>
      </c>
      <c r="G28" s="112">
        <v>788</v>
      </c>
      <c r="H28" s="77">
        <v>8</v>
      </c>
      <c r="I28" s="80" t="s">
        <v>51</v>
      </c>
      <c r="J28" s="112">
        <v>1354</v>
      </c>
      <c r="K28" s="77">
        <v>6</v>
      </c>
      <c r="L28" s="99"/>
      <c r="M28" s="100">
        <f t="shared" si="0"/>
        <v>3303</v>
      </c>
      <c r="N28" s="91">
        <f t="shared" si="1"/>
        <v>1354</v>
      </c>
      <c r="O28" s="92">
        <f>IF(A28 = "ABS",Liste!B$4,E28+H28+K28)</f>
        <v>20</v>
      </c>
      <c r="P28" s="19">
        <v>25</v>
      </c>
      <c r="R28" s="37" t="s">
        <v>64</v>
      </c>
      <c r="S28" s="37" t="s">
        <v>65</v>
      </c>
      <c r="T28" s="37" t="s">
        <v>43</v>
      </c>
      <c r="U28" s="3"/>
      <c r="V28" s="3"/>
      <c r="W28" s="50"/>
      <c r="X28" s="50"/>
      <c r="Y28" s="50"/>
      <c r="Z28" s="119"/>
    </row>
    <row r="29" spans="1:26" x14ac:dyDescent="0.2">
      <c r="A29" s="70" t="s">
        <v>128</v>
      </c>
      <c r="B29" s="97" t="s">
        <v>100</v>
      </c>
      <c r="C29" s="71" t="s">
        <v>57</v>
      </c>
      <c r="D29" s="112">
        <v>821</v>
      </c>
      <c r="E29" s="76">
        <v>8</v>
      </c>
      <c r="F29" s="79" t="s">
        <v>45</v>
      </c>
      <c r="G29" s="112">
        <v>882</v>
      </c>
      <c r="H29" s="76">
        <v>5</v>
      </c>
      <c r="I29" s="79" t="s">
        <v>59</v>
      </c>
      <c r="J29" s="175">
        <v>1955</v>
      </c>
      <c r="K29" s="76">
        <v>8</v>
      </c>
      <c r="M29" s="61">
        <f t="shared" si="0"/>
        <v>3658</v>
      </c>
      <c r="N29" s="62">
        <f t="shared" si="1"/>
        <v>1955</v>
      </c>
      <c r="O29" s="63">
        <f>IF(A29 = "ABS",Liste!B$4,E29+H29+K29)</f>
        <v>21</v>
      </c>
      <c r="P29" s="30">
        <v>26</v>
      </c>
      <c r="R29" s="37" t="s">
        <v>50</v>
      </c>
      <c r="S29" s="37" t="s">
        <v>45</v>
      </c>
      <c r="T29" s="37" t="s">
        <v>65</v>
      </c>
      <c r="U29" s="3"/>
      <c r="V29" s="3"/>
      <c r="W29" s="50"/>
      <c r="X29" s="50"/>
      <c r="Y29" s="50"/>
    </row>
    <row r="30" spans="1:26" x14ac:dyDescent="0.2">
      <c r="A30" s="72" t="s">
        <v>137</v>
      </c>
      <c r="B30" s="95" t="s">
        <v>133</v>
      </c>
      <c r="C30" s="73" t="s">
        <v>61</v>
      </c>
      <c r="D30" s="175">
        <v>689</v>
      </c>
      <c r="E30" s="77">
        <v>7</v>
      </c>
      <c r="F30" s="80" t="s">
        <v>36</v>
      </c>
      <c r="G30" s="112">
        <v>665</v>
      </c>
      <c r="H30" s="77">
        <v>7</v>
      </c>
      <c r="I30" s="80" t="s">
        <v>60</v>
      </c>
      <c r="J30" s="112">
        <v>675</v>
      </c>
      <c r="K30" s="77">
        <v>9</v>
      </c>
      <c r="M30" s="61">
        <f t="shared" si="0"/>
        <v>2029</v>
      </c>
      <c r="N30" s="62">
        <f t="shared" si="1"/>
        <v>689</v>
      </c>
      <c r="O30" s="63">
        <f>IF(A30 = "ABS",Liste!B$4,E30+H30+K30)</f>
        <v>23</v>
      </c>
      <c r="P30" s="19">
        <v>27</v>
      </c>
      <c r="R30" s="37" t="s">
        <v>52</v>
      </c>
      <c r="S30" s="37" t="s">
        <v>53</v>
      </c>
      <c r="T30" s="37" t="s">
        <v>54</v>
      </c>
      <c r="U30" s="3"/>
      <c r="V30" s="3"/>
      <c r="W30" s="50"/>
      <c r="X30" s="50"/>
      <c r="Y30" s="50"/>
    </row>
    <row r="31" spans="1:26" x14ac:dyDescent="0.2">
      <c r="A31" s="72" t="s">
        <v>136</v>
      </c>
      <c r="B31" s="95" t="s">
        <v>105</v>
      </c>
      <c r="C31" s="73" t="s">
        <v>50</v>
      </c>
      <c r="D31" s="112">
        <v>302</v>
      </c>
      <c r="E31" s="77">
        <v>10</v>
      </c>
      <c r="F31" s="80" t="s">
        <v>65</v>
      </c>
      <c r="G31" s="112">
        <v>1452</v>
      </c>
      <c r="H31" s="77">
        <v>3</v>
      </c>
      <c r="I31" s="80" t="s">
        <v>45</v>
      </c>
      <c r="J31" s="175">
        <v>374</v>
      </c>
      <c r="K31" s="77">
        <v>10.02</v>
      </c>
      <c r="M31" s="61">
        <f t="shared" si="0"/>
        <v>2128</v>
      </c>
      <c r="N31" s="62">
        <f t="shared" si="1"/>
        <v>1452</v>
      </c>
      <c r="O31" s="63">
        <f>IF(A31 = "ABS",Liste!B$4,E31+H31+K31)</f>
        <v>23.02</v>
      </c>
      <c r="P31" s="19">
        <v>28</v>
      </c>
      <c r="R31" s="37" t="s">
        <v>35</v>
      </c>
      <c r="S31" s="37" t="s">
        <v>46</v>
      </c>
      <c r="T31" s="37" t="s">
        <v>39</v>
      </c>
      <c r="U31" s="3"/>
      <c r="V31" s="3"/>
      <c r="W31" s="50"/>
      <c r="X31" s="50"/>
      <c r="Y31" s="50"/>
    </row>
    <row r="32" spans="1:26" x14ac:dyDescent="0.2">
      <c r="A32" s="72" t="s">
        <v>138</v>
      </c>
      <c r="B32" s="95" t="s">
        <v>123</v>
      </c>
      <c r="C32" s="73" t="s">
        <v>35</v>
      </c>
      <c r="D32" s="175">
        <v>466</v>
      </c>
      <c r="E32" s="77">
        <v>8</v>
      </c>
      <c r="F32" s="80" t="s">
        <v>39</v>
      </c>
      <c r="G32" s="112">
        <v>54</v>
      </c>
      <c r="H32" s="77">
        <v>10</v>
      </c>
      <c r="I32" s="80" t="s">
        <v>46</v>
      </c>
      <c r="J32" s="112">
        <v>1530</v>
      </c>
      <c r="K32" s="77">
        <v>6</v>
      </c>
      <c r="M32" s="61">
        <f t="shared" si="0"/>
        <v>2050</v>
      </c>
      <c r="N32" s="62">
        <f t="shared" si="1"/>
        <v>1530</v>
      </c>
      <c r="O32" s="63">
        <f>IF(A32 = "ABS",Liste!B$4,E32+H32+K32)</f>
        <v>24</v>
      </c>
      <c r="P32" s="19">
        <v>29</v>
      </c>
      <c r="R32" s="37" t="s">
        <v>55</v>
      </c>
      <c r="S32" s="37" t="s">
        <v>47</v>
      </c>
      <c r="T32" s="37" t="s">
        <v>58</v>
      </c>
      <c r="U32" s="3"/>
      <c r="V32" s="3"/>
      <c r="W32" s="50"/>
      <c r="X32" s="50"/>
      <c r="Y32" s="50"/>
    </row>
    <row r="33" spans="1:26" x14ac:dyDescent="0.2">
      <c r="A33" s="72" t="s">
        <v>130</v>
      </c>
      <c r="B33" s="95" t="s">
        <v>131</v>
      </c>
      <c r="C33" s="73" t="s">
        <v>64</v>
      </c>
      <c r="D33" s="112">
        <v>334</v>
      </c>
      <c r="E33" s="77">
        <v>9</v>
      </c>
      <c r="F33" s="80" t="s">
        <v>43</v>
      </c>
      <c r="G33" s="112">
        <v>610</v>
      </c>
      <c r="H33" s="77">
        <v>9</v>
      </c>
      <c r="I33" s="80" t="s">
        <v>65</v>
      </c>
      <c r="J33" s="175">
        <v>1121</v>
      </c>
      <c r="K33" s="77">
        <v>8</v>
      </c>
      <c r="M33" s="61">
        <f t="shared" si="0"/>
        <v>2065</v>
      </c>
      <c r="N33" s="62">
        <f t="shared" si="1"/>
        <v>1121</v>
      </c>
      <c r="O33" s="63">
        <f>IF(A33 = "ABS",Liste!B$4,E33+H33+K33)</f>
        <v>26</v>
      </c>
      <c r="P33" s="19">
        <v>30</v>
      </c>
      <c r="R33" s="37" t="s">
        <v>56</v>
      </c>
      <c r="S33" s="37" t="s">
        <v>36</v>
      </c>
      <c r="T33" s="37" t="s">
        <v>38</v>
      </c>
      <c r="U33" s="3"/>
      <c r="V33" s="3"/>
      <c r="W33" s="50"/>
      <c r="X33" s="50"/>
      <c r="Y33" s="50"/>
      <c r="Z33" s="120"/>
    </row>
    <row r="34" spans="1:26" x14ac:dyDescent="0.2">
      <c r="A34" s="72" t="s">
        <v>122</v>
      </c>
      <c r="B34" s="95" t="s">
        <v>123</v>
      </c>
      <c r="C34" s="73" t="s">
        <v>34</v>
      </c>
      <c r="D34" s="175">
        <v>393</v>
      </c>
      <c r="E34" s="77">
        <v>10.02</v>
      </c>
      <c r="F34" s="80" t="s">
        <v>35</v>
      </c>
      <c r="G34" s="112">
        <v>719</v>
      </c>
      <c r="H34" s="77">
        <v>10.01</v>
      </c>
      <c r="I34" s="80" t="s">
        <v>37</v>
      </c>
      <c r="J34" s="112">
        <v>557</v>
      </c>
      <c r="K34" s="77">
        <v>9</v>
      </c>
      <c r="M34" s="61">
        <f t="shared" si="0"/>
        <v>1669</v>
      </c>
      <c r="N34" s="62">
        <f t="shared" si="1"/>
        <v>719</v>
      </c>
      <c r="O34" s="63">
        <f>IF(A34 = "ABS",Liste!B$4,E34+H34+K34)</f>
        <v>29.03</v>
      </c>
      <c r="P34" s="19">
        <v>31</v>
      </c>
      <c r="R34" s="37" t="s">
        <v>61</v>
      </c>
      <c r="S34" s="37" t="s">
        <v>60</v>
      </c>
      <c r="T34" s="37" t="s">
        <v>36</v>
      </c>
    </row>
    <row r="35" spans="1:26" x14ac:dyDescent="0.2">
      <c r="A35" s="72" t="s">
        <v>140</v>
      </c>
      <c r="B35" s="95"/>
      <c r="C35" s="73" t="s">
        <v>59</v>
      </c>
      <c r="D35" s="112"/>
      <c r="E35" s="77">
        <v>11</v>
      </c>
      <c r="F35" s="80" t="s">
        <v>53</v>
      </c>
      <c r="G35" s="112"/>
      <c r="H35" s="77">
        <v>11</v>
      </c>
      <c r="I35" s="80" t="s">
        <v>58</v>
      </c>
      <c r="J35" s="175"/>
      <c r="K35" s="77">
        <v>11</v>
      </c>
      <c r="M35" s="61">
        <f t="shared" si="0"/>
        <v>0</v>
      </c>
      <c r="N35" s="62">
        <f t="shared" si="1"/>
        <v>0</v>
      </c>
      <c r="O35" s="63">
        <f>IF(A35 = "ABS",Liste!B$4,E35+H35+K35)</f>
        <v>33</v>
      </c>
      <c r="P35" s="19">
        <v>32</v>
      </c>
      <c r="R35" s="37" t="s">
        <v>42</v>
      </c>
      <c r="S35" s="37" t="s">
        <v>41</v>
      </c>
      <c r="T35" s="37" t="s">
        <v>48</v>
      </c>
    </row>
    <row r="36" spans="1:26" ht="12.75" thickBot="1" x14ac:dyDescent="0.25">
      <c r="A36" s="74" t="s">
        <v>140</v>
      </c>
      <c r="B36" s="98"/>
      <c r="C36" s="75" t="s">
        <v>53</v>
      </c>
      <c r="D36" s="113"/>
      <c r="E36" s="78">
        <v>11</v>
      </c>
      <c r="F36" s="81" t="s">
        <v>34</v>
      </c>
      <c r="G36" s="113"/>
      <c r="H36" s="78">
        <v>11</v>
      </c>
      <c r="I36" s="81" t="s">
        <v>44</v>
      </c>
      <c r="J36" s="113"/>
      <c r="K36" s="78">
        <v>11</v>
      </c>
      <c r="M36" s="64">
        <f t="shared" si="0"/>
        <v>0</v>
      </c>
      <c r="N36" s="65">
        <f t="shared" si="1"/>
        <v>0</v>
      </c>
      <c r="O36" s="66">
        <f>IF(A36 = "ABS",Liste!B$4,E36+H36+K36)</f>
        <v>33</v>
      </c>
      <c r="P36" s="20">
        <v>33</v>
      </c>
      <c r="R36" s="37" t="s">
        <v>59</v>
      </c>
      <c r="S36" s="37" t="s">
        <v>58</v>
      </c>
      <c r="T36" s="37" t="s">
        <v>53</v>
      </c>
    </row>
    <row r="37" spans="1:26" x14ac:dyDescent="0.2">
      <c r="C37" s="23" t="s">
        <v>9</v>
      </c>
      <c r="F37" s="24" t="s">
        <v>141</v>
      </c>
      <c r="I37" s="24" t="s">
        <v>142</v>
      </c>
      <c r="M37" s="2">
        <f t="shared" si="0"/>
        <v>0</v>
      </c>
      <c r="N37" s="2">
        <f t="shared" si="1"/>
        <v>0</v>
      </c>
    </row>
    <row r="38" spans="1:26" x14ac:dyDescent="0.2">
      <c r="B38" s="40" t="s">
        <v>3</v>
      </c>
      <c r="D38" s="67">
        <f>SUM(D4:D36)/1000</f>
        <v>45.14</v>
      </c>
      <c r="E38" s="67"/>
      <c r="F38" s="68"/>
      <c r="G38" s="67">
        <f>SUM(G4:G36)/1000</f>
        <v>35.755000000000003</v>
      </c>
      <c r="H38" s="67"/>
      <c r="I38" s="68"/>
      <c r="J38" s="67">
        <f>SUM(J4:J36)/1000</f>
        <v>59.335999999999999</v>
      </c>
      <c r="K38" s="67"/>
      <c r="L38" s="69"/>
      <c r="M38" s="67">
        <f>SUM(M4:M36)/1000</f>
        <v>140.23099999999999</v>
      </c>
    </row>
    <row r="39" spans="1:26" x14ac:dyDescent="0.2">
      <c r="B39" s="40" t="s">
        <v>10</v>
      </c>
      <c r="D39" s="67">
        <f>D38/Liste!E5</f>
        <v>1.3678787878787879</v>
      </c>
      <c r="E39" s="67"/>
      <c r="F39" s="68"/>
      <c r="G39" s="67">
        <f>G38/Liste!E5</f>
        <v>1.0834848484848485</v>
      </c>
      <c r="H39" s="67"/>
      <c r="I39" s="68"/>
      <c r="J39" s="67">
        <f>J38/Liste!E5</f>
        <v>1.7980606060606059</v>
      </c>
      <c r="K39" s="67"/>
      <c r="L39" s="69"/>
      <c r="M39" s="67">
        <f>M38/Liste!E5</f>
        <v>4.2494242424242419</v>
      </c>
    </row>
  </sheetData>
  <sheetProtection password="DDC9" sheet="1" objects="1" scenarios="1"/>
  <phoneticPr fontId="4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71" r:id="rId4" name="BtnF3">
          <controlPr autoLine="0" r:id="rId5">
            <anchor moveWithCells="1">
              <from>
                <xdr:col>12</xdr:col>
                <xdr:colOff>581025</xdr:colOff>
                <xdr:row>51</xdr:row>
                <xdr:rowOff>133350</xdr:rowOff>
              </from>
              <to>
                <xdr:col>14</xdr:col>
                <xdr:colOff>342900</xdr:colOff>
                <xdr:row>53</xdr:row>
                <xdr:rowOff>133350</xdr:rowOff>
              </to>
            </anchor>
          </controlPr>
        </control>
      </mc:Choice>
      <mc:Fallback>
        <control shapeId="1071" r:id="rId4" name="BtnF3"/>
      </mc:Fallback>
    </mc:AlternateContent>
    <mc:AlternateContent xmlns:mc="http://schemas.openxmlformats.org/markup-compatibility/2006">
      <mc:Choice Requires="x14">
        <control shapeId="1069" r:id="rId6" name="BtnF2">
          <controlPr autoLine="0" r:id="rId7">
            <anchor moveWithCells="1">
              <from>
                <xdr:col>12</xdr:col>
                <xdr:colOff>581025</xdr:colOff>
                <xdr:row>49</xdr:row>
                <xdr:rowOff>19050</xdr:rowOff>
              </from>
              <to>
                <xdr:col>14</xdr:col>
                <xdr:colOff>352425</xdr:colOff>
                <xdr:row>51</xdr:row>
                <xdr:rowOff>19050</xdr:rowOff>
              </to>
            </anchor>
          </controlPr>
        </control>
      </mc:Choice>
      <mc:Fallback>
        <control shapeId="1069" r:id="rId6" name="BtnF2"/>
      </mc:Fallback>
    </mc:AlternateContent>
    <mc:AlternateContent xmlns:mc="http://schemas.openxmlformats.org/markup-compatibility/2006">
      <mc:Choice Requires="x14">
        <control shapeId="1068" r:id="rId8" name="BtnF1">
          <controlPr autoLine="0" r:id="rId9">
            <anchor moveWithCells="1">
              <from>
                <xdr:col>12</xdr:col>
                <xdr:colOff>581025</xdr:colOff>
                <xdr:row>46</xdr:row>
                <xdr:rowOff>19050</xdr:rowOff>
              </from>
              <to>
                <xdr:col>14</xdr:col>
                <xdr:colOff>352425</xdr:colOff>
                <xdr:row>48</xdr:row>
                <xdr:rowOff>19050</xdr:rowOff>
              </to>
            </anchor>
          </controlPr>
        </control>
      </mc:Choice>
      <mc:Fallback>
        <control shapeId="1068" r:id="rId8" name="BtnF1"/>
      </mc:Fallback>
    </mc:AlternateContent>
    <mc:AlternateContent xmlns:mc="http://schemas.openxmlformats.org/markup-compatibility/2006">
      <mc:Choice Requires="x14">
        <control shapeId="1067" r:id="rId10" name="BtnValideM3">
          <controlPr disabled="1" autoLine="0" r:id="rId11">
            <anchor moveWithCells="1">
              <from>
                <xdr:col>9</xdr:col>
                <xdr:colOff>9525</xdr:colOff>
                <xdr:row>51</xdr:row>
                <xdr:rowOff>133350</xdr:rowOff>
              </from>
              <to>
                <xdr:col>10</xdr:col>
                <xdr:colOff>381000</xdr:colOff>
                <xdr:row>53</xdr:row>
                <xdr:rowOff>133350</xdr:rowOff>
              </to>
            </anchor>
          </controlPr>
        </control>
      </mc:Choice>
      <mc:Fallback>
        <control shapeId="1067" r:id="rId10" name="BtnValideM3"/>
      </mc:Fallback>
    </mc:AlternateContent>
    <mc:AlternateContent xmlns:mc="http://schemas.openxmlformats.org/markup-compatibility/2006">
      <mc:Choice Requires="x14">
        <control shapeId="1066" r:id="rId12" name="BtnValideM2">
          <controlPr disabled="1" autoLine="0" r:id="rId13">
            <anchor moveWithCells="1">
              <from>
                <xdr:col>4</xdr:col>
                <xdr:colOff>200025</xdr:colOff>
                <xdr:row>51</xdr:row>
                <xdr:rowOff>133350</xdr:rowOff>
              </from>
              <to>
                <xdr:col>5</xdr:col>
                <xdr:colOff>619125</xdr:colOff>
                <xdr:row>53</xdr:row>
                <xdr:rowOff>114300</xdr:rowOff>
              </to>
            </anchor>
          </controlPr>
        </control>
      </mc:Choice>
      <mc:Fallback>
        <control shapeId="1066" r:id="rId12" name="BtnValideM2"/>
      </mc:Fallback>
    </mc:AlternateContent>
    <mc:AlternateContent xmlns:mc="http://schemas.openxmlformats.org/markup-compatibility/2006">
      <mc:Choice Requires="x14">
        <control shapeId="1065" r:id="rId14" name="BtnValideM1">
          <controlPr disabled="1" autoLine="0" r:id="rId15">
            <anchor moveWithCells="1">
              <from>
                <xdr:col>0</xdr:col>
                <xdr:colOff>1209675</xdr:colOff>
                <xdr:row>51</xdr:row>
                <xdr:rowOff>114300</xdr:rowOff>
              </from>
              <to>
                <xdr:col>0</xdr:col>
                <xdr:colOff>2038350</xdr:colOff>
                <xdr:row>53</xdr:row>
                <xdr:rowOff>85725</xdr:rowOff>
              </to>
            </anchor>
          </controlPr>
        </control>
      </mc:Choice>
      <mc:Fallback>
        <control shapeId="1065" r:id="rId14" name="BtnValideM1"/>
      </mc:Fallback>
    </mc:AlternateContent>
    <mc:AlternateContent xmlns:mc="http://schemas.openxmlformats.org/markup-compatibility/2006">
      <mc:Choice Requires="x14">
        <control shapeId="1064" r:id="rId16" name="BtnAnnuleAllM3">
          <controlPr disabled="1" autoLine="0" r:id="rId17">
            <anchor moveWithCells="1">
              <from>
                <xdr:col>8</xdr:col>
                <xdr:colOff>19050</xdr:colOff>
                <xdr:row>51</xdr:row>
                <xdr:rowOff>142875</xdr:rowOff>
              </from>
              <to>
                <xdr:col>8</xdr:col>
                <xdr:colOff>590550</xdr:colOff>
                <xdr:row>53</xdr:row>
                <xdr:rowOff>133350</xdr:rowOff>
              </to>
            </anchor>
          </controlPr>
        </control>
      </mc:Choice>
      <mc:Fallback>
        <control shapeId="1064" r:id="rId16" name="BtnAnnuleAllM3"/>
      </mc:Fallback>
    </mc:AlternateContent>
    <mc:AlternateContent xmlns:mc="http://schemas.openxmlformats.org/markup-compatibility/2006">
      <mc:Choice Requires="x14">
        <control shapeId="1062" r:id="rId18" name="BtnAnnuleAllM2">
          <controlPr disabled="1" autoLine="0" r:id="rId19">
            <anchor moveWithCells="1">
              <from>
                <xdr:col>2</xdr:col>
                <xdr:colOff>600075</xdr:colOff>
                <xdr:row>51</xdr:row>
                <xdr:rowOff>142875</xdr:rowOff>
              </from>
              <to>
                <xdr:col>4</xdr:col>
                <xdr:colOff>95250</xdr:colOff>
                <xdr:row>53</xdr:row>
                <xdr:rowOff>133350</xdr:rowOff>
              </to>
            </anchor>
          </controlPr>
        </control>
      </mc:Choice>
      <mc:Fallback>
        <control shapeId="1062" r:id="rId18" name="BtnAnnuleAllM2"/>
      </mc:Fallback>
    </mc:AlternateContent>
    <mc:AlternateContent xmlns:mc="http://schemas.openxmlformats.org/markup-compatibility/2006">
      <mc:Choice Requires="x14">
        <control shapeId="1061" r:id="rId20" name="BtnAnnuleAllM1">
          <controlPr disabled="1" autoLine="0" r:id="rId21">
            <anchor moveWithCells="1">
              <from>
                <xdr:col>0</xdr:col>
                <xdr:colOff>523875</xdr:colOff>
                <xdr:row>51</xdr:row>
                <xdr:rowOff>123825</xdr:rowOff>
              </from>
              <to>
                <xdr:col>0</xdr:col>
                <xdr:colOff>1104900</xdr:colOff>
                <xdr:row>53</xdr:row>
                <xdr:rowOff>114300</xdr:rowOff>
              </to>
            </anchor>
          </controlPr>
        </control>
      </mc:Choice>
      <mc:Fallback>
        <control shapeId="1061" r:id="rId20" name="BtnAnnuleAllM1"/>
      </mc:Fallback>
    </mc:AlternateContent>
    <mc:AlternateContent xmlns:mc="http://schemas.openxmlformats.org/markup-compatibility/2006">
      <mc:Choice Requires="x14">
        <control shapeId="1060" r:id="rId22" name="BtnAnnuleM3Z">
          <controlPr disabled="1" autoLine="0" r:id="rId23">
            <anchor moveWithCells="1">
              <from>
                <xdr:col>9</xdr:col>
                <xdr:colOff>19050</xdr:colOff>
                <xdr:row>49</xdr:row>
                <xdr:rowOff>28575</xdr:rowOff>
              </from>
              <to>
                <xdr:col>10</xdr:col>
                <xdr:colOff>361950</xdr:colOff>
                <xdr:row>51</xdr:row>
                <xdr:rowOff>9525</xdr:rowOff>
              </to>
            </anchor>
          </controlPr>
        </control>
      </mc:Choice>
      <mc:Fallback>
        <control shapeId="1060" r:id="rId22" name="BtnAnnuleM3Z"/>
      </mc:Fallback>
    </mc:AlternateContent>
    <mc:AlternateContent xmlns:mc="http://schemas.openxmlformats.org/markup-compatibility/2006">
      <mc:Choice Requires="x14">
        <control shapeId="1059" r:id="rId24" name="BtnAnnuleM3Y">
          <controlPr disabled="1" autoLine="0" r:id="rId25">
            <anchor moveWithCells="1">
              <from>
                <xdr:col>9</xdr:col>
                <xdr:colOff>19050</xdr:colOff>
                <xdr:row>46</xdr:row>
                <xdr:rowOff>28575</xdr:rowOff>
              </from>
              <to>
                <xdr:col>10</xdr:col>
                <xdr:colOff>361950</xdr:colOff>
                <xdr:row>48</xdr:row>
                <xdr:rowOff>9525</xdr:rowOff>
              </to>
            </anchor>
          </controlPr>
        </control>
      </mc:Choice>
      <mc:Fallback>
        <control shapeId="1059" r:id="rId24" name="BtnAnnuleM3Y"/>
      </mc:Fallback>
    </mc:AlternateContent>
    <mc:AlternateContent xmlns:mc="http://schemas.openxmlformats.org/markup-compatibility/2006">
      <mc:Choice Requires="x14">
        <control shapeId="1058" r:id="rId26" name="BtnAnnuleM3X">
          <controlPr disabled="1" autoLine="0" r:id="rId27">
            <anchor moveWithCells="1">
              <from>
                <xdr:col>9</xdr:col>
                <xdr:colOff>19050</xdr:colOff>
                <xdr:row>43</xdr:row>
                <xdr:rowOff>38100</xdr:rowOff>
              </from>
              <to>
                <xdr:col>10</xdr:col>
                <xdr:colOff>371475</xdr:colOff>
                <xdr:row>45</xdr:row>
                <xdr:rowOff>19050</xdr:rowOff>
              </to>
            </anchor>
          </controlPr>
        </control>
      </mc:Choice>
      <mc:Fallback>
        <control shapeId="1058" r:id="rId26" name="BtnAnnuleM3X"/>
      </mc:Fallback>
    </mc:AlternateContent>
    <mc:AlternateContent xmlns:mc="http://schemas.openxmlformats.org/markup-compatibility/2006">
      <mc:Choice Requires="x14">
        <control shapeId="1054" r:id="rId28" name="BtnAnnuleM2Z">
          <controlPr disabled="1" autoLine="0" r:id="rId29">
            <anchor moveWithCells="1">
              <from>
                <xdr:col>4</xdr:col>
                <xdr:colOff>190500</xdr:colOff>
                <xdr:row>49</xdr:row>
                <xdr:rowOff>28575</xdr:rowOff>
              </from>
              <to>
                <xdr:col>5</xdr:col>
                <xdr:colOff>609600</xdr:colOff>
                <xdr:row>51</xdr:row>
                <xdr:rowOff>9525</xdr:rowOff>
              </to>
            </anchor>
          </controlPr>
        </control>
      </mc:Choice>
      <mc:Fallback>
        <control shapeId="1054" r:id="rId28" name="BtnAnnuleM2Z"/>
      </mc:Fallback>
    </mc:AlternateContent>
    <mc:AlternateContent xmlns:mc="http://schemas.openxmlformats.org/markup-compatibility/2006">
      <mc:Choice Requires="x14">
        <control shapeId="1053" r:id="rId30" name="BtnAnnuleM2Y">
          <controlPr disabled="1" autoLine="0" r:id="rId31">
            <anchor moveWithCells="1">
              <from>
                <xdr:col>4</xdr:col>
                <xdr:colOff>190500</xdr:colOff>
                <xdr:row>46</xdr:row>
                <xdr:rowOff>28575</xdr:rowOff>
              </from>
              <to>
                <xdr:col>5</xdr:col>
                <xdr:colOff>609600</xdr:colOff>
                <xdr:row>48</xdr:row>
                <xdr:rowOff>9525</xdr:rowOff>
              </to>
            </anchor>
          </controlPr>
        </control>
      </mc:Choice>
      <mc:Fallback>
        <control shapeId="1053" r:id="rId30" name="BtnAnnuleM2Y"/>
      </mc:Fallback>
    </mc:AlternateContent>
    <mc:AlternateContent xmlns:mc="http://schemas.openxmlformats.org/markup-compatibility/2006">
      <mc:Choice Requires="x14">
        <control shapeId="1052" r:id="rId32" name="BtnAnnuleM2X">
          <controlPr disabled="1" autoLine="0" r:id="rId33">
            <anchor moveWithCells="1">
              <from>
                <xdr:col>4</xdr:col>
                <xdr:colOff>190500</xdr:colOff>
                <xdr:row>43</xdr:row>
                <xdr:rowOff>38100</xdr:rowOff>
              </from>
              <to>
                <xdr:col>5</xdr:col>
                <xdr:colOff>600075</xdr:colOff>
                <xdr:row>45</xdr:row>
                <xdr:rowOff>19050</xdr:rowOff>
              </to>
            </anchor>
          </controlPr>
        </control>
      </mc:Choice>
      <mc:Fallback>
        <control shapeId="1052" r:id="rId32" name="BtnAnnuleM2X"/>
      </mc:Fallback>
    </mc:AlternateContent>
    <mc:AlternateContent xmlns:mc="http://schemas.openxmlformats.org/markup-compatibility/2006">
      <mc:Choice Requires="x14">
        <control shapeId="1048" r:id="rId34" name="BtnAnnuleM1Z">
          <controlPr disabled="1" autoLine="0" r:id="rId35">
            <anchor moveWithCells="1">
              <from>
                <xdr:col>0</xdr:col>
                <xdr:colOff>1200150</xdr:colOff>
                <xdr:row>49</xdr:row>
                <xdr:rowOff>9525</xdr:rowOff>
              </from>
              <to>
                <xdr:col>0</xdr:col>
                <xdr:colOff>2028825</xdr:colOff>
                <xdr:row>50</xdr:row>
                <xdr:rowOff>142875</xdr:rowOff>
              </to>
            </anchor>
          </controlPr>
        </control>
      </mc:Choice>
      <mc:Fallback>
        <control shapeId="1048" r:id="rId34" name="BtnAnnuleM1Z"/>
      </mc:Fallback>
    </mc:AlternateContent>
    <mc:AlternateContent xmlns:mc="http://schemas.openxmlformats.org/markup-compatibility/2006">
      <mc:Choice Requires="x14">
        <control shapeId="1046" r:id="rId36" name="BtnAnnuleM1Y">
          <controlPr disabled="1" autoLine="0" r:id="rId37">
            <anchor moveWithCells="1">
              <from>
                <xdr:col>0</xdr:col>
                <xdr:colOff>1200150</xdr:colOff>
                <xdr:row>46</xdr:row>
                <xdr:rowOff>9525</xdr:rowOff>
              </from>
              <to>
                <xdr:col>0</xdr:col>
                <xdr:colOff>2009775</xdr:colOff>
                <xdr:row>47</xdr:row>
                <xdr:rowOff>142875</xdr:rowOff>
              </to>
            </anchor>
          </controlPr>
        </control>
      </mc:Choice>
      <mc:Fallback>
        <control shapeId="1046" r:id="rId36" name="BtnAnnuleM1Y"/>
      </mc:Fallback>
    </mc:AlternateContent>
    <mc:AlternateContent xmlns:mc="http://schemas.openxmlformats.org/markup-compatibility/2006">
      <mc:Choice Requires="x14">
        <control shapeId="1044" r:id="rId38" name="BtnAnnuleM1X">
          <controlPr disabled="1" autoLine="0" r:id="rId39">
            <anchor moveWithCells="1">
              <from>
                <xdr:col>0</xdr:col>
                <xdr:colOff>1200150</xdr:colOff>
                <xdr:row>43</xdr:row>
                <xdr:rowOff>19050</xdr:rowOff>
              </from>
              <to>
                <xdr:col>0</xdr:col>
                <xdr:colOff>2028825</xdr:colOff>
                <xdr:row>45</xdr:row>
                <xdr:rowOff>0</xdr:rowOff>
              </to>
            </anchor>
          </controlPr>
        </control>
      </mc:Choice>
      <mc:Fallback>
        <control shapeId="1044" r:id="rId38" name="BtnAnnuleM1X"/>
      </mc:Fallback>
    </mc:AlternateContent>
    <mc:AlternateContent xmlns:mc="http://schemas.openxmlformats.org/markup-compatibility/2006">
      <mc:Choice Requires="x14">
        <control shapeId="1042" r:id="rId40" name="BtnIMPR">
          <controlPr autoLine="0" r:id="rId41">
            <anchor moveWithCells="1">
              <from>
                <xdr:col>12</xdr:col>
                <xdr:colOff>571500</xdr:colOff>
                <xdr:row>43</xdr:row>
                <xdr:rowOff>19050</xdr:rowOff>
              </from>
              <to>
                <xdr:col>14</xdr:col>
                <xdr:colOff>333375</xdr:colOff>
                <xdr:row>45</xdr:row>
                <xdr:rowOff>19050</xdr:rowOff>
              </to>
            </anchor>
          </controlPr>
        </control>
      </mc:Choice>
      <mc:Fallback>
        <control shapeId="1042" r:id="rId40" name="BtnIMPR"/>
      </mc:Fallback>
    </mc:AlternateContent>
    <mc:AlternateContent xmlns:mc="http://schemas.openxmlformats.org/markup-compatibility/2006">
      <mc:Choice Requires="x14">
        <control shapeId="1041" r:id="rId42" name="BtnCltM3Z">
          <controlPr disabled="1" autoLine="0" r:id="rId43">
            <anchor moveWithCells="1">
              <from>
                <xdr:col>8</xdr:col>
                <xdr:colOff>19050</xdr:colOff>
                <xdr:row>49</xdr:row>
                <xdr:rowOff>0</xdr:rowOff>
              </from>
              <to>
                <xdr:col>8</xdr:col>
                <xdr:colOff>590550</xdr:colOff>
                <xdr:row>50</xdr:row>
                <xdr:rowOff>142875</xdr:rowOff>
              </to>
            </anchor>
          </controlPr>
        </control>
      </mc:Choice>
      <mc:Fallback>
        <control shapeId="1041" r:id="rId42" name="BtnCltM3Z"/>
      </mc:Fallback>
    </mc:AlternateContent>
    <mc:AlternateContent xmlns:mc="http://schemas.openxmlformats.org/markup-compatibility/2006">
      <mc:Choice Requires="x14">
        <control shapeId="1040" r:id="rId44" name="BtnCltM2Z">
          <controlPr disabled="1" autoLine="0" r:id="rId45">
            <anchor moveWithCells="1">
              <from>
                <xdr:col>3</xdr:col>
                <xdr:colOff>19050</xdr:colOff>
                <xdr:row>49</xdr:row>
                <xdr:rowOff>0</xdr:rowOff>
              </from>
              <to>
                <xdr:col>4</xdr:col>
                <xdr:colOff>123825</xdr:colOff>
                <xdr:row>50</xdr:row>
                <xdr:rowOff>142875</xdr:rowOff>
              </to>
            </anchor>
          </controlPr>
        </control>
      </mc:Choice>
      <mc:Fallback>
        <control shapeId="1040" r:id="rId44" name="BtnCltM2Z"/>
      </mc:Fallback>
    </mc:AlternateContent>
    <mc:AlternateContent xmlns:mc="http://schemas.openxmlformats.org/markup-compatibility/2006">
      <mc:Choice Requires="x14">
        <control shapeId="1039" r:id="rId46" name="BtnCltM1Z">
          <controlPr disabled="1" autoLine="0" r:id="rId47">
            <anchor moveWithCells="1">
              <from>
                <xdr:col>0</xdr:col>
                <xdr:colOff>552450</xdr:colOff>
                <xdr:row>48</xdr:row>
                <xdr:rowOff>133350</xdr:rowOff>
              </from>
              <to>
                <xdr:col>0</xdr:col>
                <xdr:colOff>1123950</xdr:colOff>
                <xdr:row>50</xdr:row>
                <xdr:rowOff>133350</xdr:rowOff>
              </to>
            </anchor>
          </controlPr>
        </control>
      </mc:Choice>
      <mc:Fallback>
        <control shapeId="1039" r:id="rId46" name="BtnCltM1Z"/>
      </mc:Fallback>
    </mc:AlternateContent>
    <mc:AlternateContent xmlns:mc="http://schemas.openxmlformats.org/markup-compatibility/2006">
      <mc:Choice Requires="x14">
        <control shapeId="1038" r:id="rId48" name="BtnVerrou">
          <controlPr disabled="1" autoLine="0" r:id="rId49">
            <anchor moveWithCells="1">
              <from>
                <xdr:col>17</xdr:col>
                <xdr:colOff>0</xdr:colOff>
                <xdr:row>46</xdr:row>
                <xdr:rowOff>9525</xdr:rowOff>
              </from>
              <to>
                <xdr:col>20</xdr:col>
                <xdr:colOff>19050</xdr:colOff>
                <xdr:row>48</xdr:row>
                <xdr:rowOff>9525</xdr:rowOff>
              </to>
            </anchor>
          </controlPr>
        </control>
      </mc:Choice>
      <mc:Fallback>
        <control shapeId="1038" r:id="rId48" name="BtnVerrou"/>
      </mc:Fallback>
    </mc:AlternateContent>
    <mc:AlternateContent xmlns:mc="http://schemas.openxmlformats.org/markup-compatibility/2006">
      <mc:Choice Requires="x14">
        <control shapeId="1037" r:id="rId50" name="BtnCltM3Y">
          <controlPr disabled="1" autoLine="0" r:id="rId51">
            <anchor moveWithCells="1">
              <from>
                <xdr:col>8</xdr:col>
                <xdr:colOff>19050</xdr:colOff>
                <xdr:row>46</xdr:row>
                <xdr:rowOff>9525</xdr:rowOff>
              </from>
              <to>
                <xdr:col>8</xdr:col>
                <xdr:colOff>590550</xdr:colOff>
                <xdr:row>48</xdr:row>
                <xdr:rowOff>0</xdr:rowOff>
              </to>
            </anchor>
          </controlPr>
        </control>
      </mc:Choice>
      <mc:Fallback>
        <control shapeId="1037" r:id="rId50" name="BtnCltM3Y"/>
      </mc:Fallback>
    </mc:AlternateContent>
    <mc:AlternateContent xmlns:mc="http://schemas.openxmlformats.org/markup-compatibility/2006">
      <mc:Choice Requires="x14">
        <control shapeId="1036" r:id="rId52" name="BtnCltM2Y">
          <controlPr disabled="1" autoLine="0" r:id="rId53">
            <anchor moveWithCells="1">
              <from>
                <xdr:col>3</xdr:col>
                <xdr:colOff>19050</xdr:colOff>
                <xdr:row>46</xdr:row>
                <xdr:rowOff>9525</xdr:rowOff>
              </from>
              <to>
                <xdr:col>4</xdr:col>
                <xdr:colOff>123825</xdr:colOff>
                <xdr:row>48</xdr:row>
                <xdr:rowOff>0</xdr:rowOff>
              </to>
            </anchor>
          </controlPr>
        </control>
      </mc:Choice>
      <mc:Fallback>
        <control shapeId="1036" r:id="rId52" name="BtnCltM2Y"/>
      </mc:Fallback>
    </mc:AlternateContent>
    <mc:AlternateContent xmlns:mc="http://schemas.openxmlformats.org/markup-compatibility/2006">
      <mc:Choice Requires="x14">
        <control shapeId="1035" r:id="rId54" name="BtnCltM1Y">
          <controlPr disabled="1" autoLine="0" r:id="rId55">
            <anchor moveWithCells="1">
              <from>
                <xdr:col>0</xdr:col>
                <xdr:colOff>552450</xdr:colOff>
                <xdr:row>45</xdr:row>
                <xdr:rowOff>142875</xdr:rowOff>
              </from>
              <to>
                <xdr:col>0</xdr:col>
                <xdr:colOff>1133475</xdr:colOff>
                <xdr:row>47</xdr:row>
                <xdr:rowOff>133350</xdr:rowOff>
              </to>
            </anchor>
          </controlPr>
        </control>
      </mc:Choice>
      <mc:Fallback>
        <control shapeId="1035" r:id="rId54" name="BtnCltM1Y"/>
      </mc:Fallback>
    </mc:AlternateContent>
    <mc:AlternateContent xmlns:mc="http://schemas.openxmlformats.org/markup-compatibility/2006">
      <mc:Choice Requires="x14">
        <control shapeId="1034" r:id="rId56" name="CommandButton3">
          <controlPr disabled="1" autoLine="0" r:id="rId57">
            <anchor moveWithCells="1">
              <from>
                <xdr:col>8</xdr:col>
                <xdr:colOff>19050</xdr:colOff>
                <xdr:row>40</xdr:row>
                <xdr:rowOff>38100</xdr:rowOff>
              </from>
              <to>
                <xdr:col>10</xdr:col>
                <xdr:colOff>381000</xdr:colOff>
                <xdr:row>42</xdr:row>
                <xdr:rowOff>28575</xdr:rowOff>
              </to>
            </anchor>
          </controlPr>
        </control>
      </mc:Choice>
      <mc:Fallback>
        <control shapeId="1034" r:id="rId56" name="CommandButton3"/>
      </mc:Fallback>
    </mc:AlternateContent>
    <mc:AlternateContent xmlns:mc="http://schemas.openxmlformats.org/markup-compatibility/2006">
      <mc:Choice Requires="x14">
        <control shapeId="1033" r:id="rId58" name="CommandButton2">
          <controlPr disabled="1" autoLine="0" r:id="rId59">
            <anchor moveWithCells="1">
              <from>
                <xdr:col>3</xdr:col>
                <xdr:colOff>19050</xdr:colOff>
                <xdr:row>40</xdr:row>
                <xdr:rowOff>38100</xdr:rowOff>
              </from>
              <to>
                <xdr:col>5</xdr:col>
                <xdr:colOff>609600</xdr:colOff>
                <xdr:row>42</xdr:row>
                <xdr:rowOff>28575</xdr:rowOff>
              </to>
            </anchor>
          </controlPr>
        </control>
      </mc:Choice>
      <mc:Fallback>
        <control shapeId="1033" r:id="rId58" name="CommandButton2"/>
      </mc:Fallback>
    </mc:AlternateContent>
    <mc:AlternateContent xmlns:mc="http://schemas.openxmlformats.org/markup-compatibility/2006">
      <mc:Choice Requires="x14">
        <control shapeId="1032" r:id="rId60" name="CommandButton1">
          <controlPr disabled="1" autoLine="0" r:id="rId61">
            <anchor moveWithCells="1">
              <from>
                <xdr:col>0</xdr:col>
                <xdr:colOff>552450</xdr:colOff>
                <xdr:row>40</xdr:row>
                <xdr:rowOff>19050</xdr:rowOff>
              </from>
              <to>
                <xdr:col>0</xdr:col>
                <xdr:colOff>2028825</xdr:colOff>
                <xdr:row>42</xdr:row>
                <xdr:rowOff>0</xdr:rowOff>
              </to>
            </anchor>
          </controlPr>
        </control>
      </mc:Choice>
      <mc:Fallback>
        <control shapeId="1032" r:id="rId60" name="CommandButton1"/>
      </mc:Fallback>
    </mc:AlternateContent>
    <mc:AlternateContent xmlns:mc="http://schemas.openxmlformats.org/markup-compatibility/2006">
      <mc:Choice Requires="x14">
        <control shapeId="1031" r:id="rId62" name="CommandButton2">
          <controlPr disabled="1" autoLine="0" r:id="rId63">
            <anchor moveWithCells="1">
              <from>
                <xdr:col>17</xdr:col>
                <xdr:colOff>0</xdr:colOff>
                <xdr:row>43</xdr:row>
                <xdr:rowOff>28575</xdr:rowOff>
              </from>
              <to>
                <xdr:col>20</xdr:col>
                <xdr:colOff>19050</xdr:colOff>
                <xdr:row>45</xdr:row>
                <xdr:rowOff>19050</xdr:rowOff>
              </to>
            </anchor>
          </controlPr>
        </control>
      </mc:Choice>
      <mc:Fallback>
        <control shapeId="1031" r:id="rId62" name="CommandButton2"/>
      </mc:Fallback>
    </mc:AlternateContent>
    <mc:AlternateContent xmlns:mc="http://schemas.openxmlformats.org/markup-compatibility/2006">
      <mc:Choice Requires="x14">
        <control shapeId="1030" r:id="rId64" name="CommandButton1">
          <controlPr disabled="1" autoLine="0" r:id="rId65">
            <anchor moveWithCells="1">
              <from>
                <xdr:col>17</xdr:col>
                <xdr:colOff>0</xdr:colOff>
                <xdr:row>40</xdr:row>
                <xdr:rowOff>38100</xdr:rowOff>
              </from>
              <to>
                <xdr:col>20</xdr:col>
                <xdr:colOff>19050</xdr:colOff>
                <xdr:row>42</xdr:row>
                <xdr:rowOff>28575</xdr:rowOff>
              </to>
            </anchor>
          </controlPr>
        </control>
      </mc:Choice>
      <mc:Fallback>
        <control shapeId="1030" r:id="rId64" name="CommandButton1"/>
      </mc:Fallback>
    </mc:AlternateContent>
    <mc:AlternateContent xmlns:mc="http://schemas.openxmlformats.org/markup-compatibility/2006">
      <mc:Choice Requires="x14">
        <control shapeId="1029" r:id="rId66" name="CommandButton1">
          <controlPr autoLine="0" r:id="rId67">
            <anchor moveWithCells="1">
              <from>
                <xdr:col>13</xdr:col>
                <xdr:colOff>0</xdr:colOff>
                <xdr:row>40</xdr:row>
                <xdr:rowOff>38100</xdr:rowOff>
              </from>
              <to>
                <xdr:col>14</xdr:col>
                <xdr:colOff>342900</xdr:colOff>
                <xdr:row>42</xdr:row>
                <xdr:rowOff>28575</xdr:rowOff>
              </to>
            </anchor>
          </controlPr>
        </control>
      </mc:Choice>
      <mc:Fallback>
        <control shapeId="1029" r:id="rId66" name="CommandButton1"/>
      </mc:Fallback>
    </mc:AlternateContent>
    <mc:AlternateContent xmlns:mc="http://schemas.openxmlformats.org/markup-compatibility/2006">
      <mc:Choice Requires="x14">
        <control shapeId="1028" r:id="rId68" name="BtnCltM3X">
          <controlPr disabled="1" autoLine="0" r:id="rId69">
            <anchor moveWithCells="1">
              <from>
                <xdr:col>8</xdr:col>
                <xdr:colOff>19050</xdr:colOff>
                <xdr:row>43</xdr:row>
                <xdr:rowOff>28575</xdr:rowOff>
              </from>
              <to>
                <xdr:col>8</xdr:col>
                <xdr:colOff>590550</xdr:colOff>
                <xdr:row>45</xdr:row>
                <xdr:rowOff>19050</xdr:rowOff>
              </to>
            </anchor>
          </controlPr>
        </control>
      </mc:Choice>
      <mc:Fallback>
        <control shapeId="1028" r:id="rId68" name="BtnCltM3X"/>
      </mc:Fallback>
    </mc:AlternateContent>
    <mc:AlternateContent xmlns:mc="http://schemas.openxmlformats.org/markup-compatibility/2006">
      <mc:Choice Requires="x14">
        <control shapeId="1026" r:id="rId70" name="BtnCltM2X">
          <controlPr disabled="1" autoLine="0" r:id="rId71">
            <anchor moveWithCells="1">
              <from>
                <xdr:col>3</xdr:col>
                <xdr:colOff>19050</xdr:colOff>
                <xdr:row>43</xdr:row>
                <xdr:rowOff>28575</xdr:rowOff>
              </from>
              <to>
                <xdr:col>4</xdr:col>
                <xdr:colOff>123825</xdr:colOff>
                <xdr:row>45</xdr:row>
                <xdr:rowOff>19050</xdr:rowOff>
              </to>
            </anchor>
          </controlPr>
        </control>
      </mc:Choice>
      <mc:Fallback>
        <control shapeId="1026" r:id="rId70" name="BtnCltM2X"/>
      </mc:Fallback>
    </mc:AlternateContent>
    <mc:AlternateContent xmlns:mc="http://schemas.openxmlformats.org/markup-compatibility/2006">
      <mc:Choice Requires="x14">
        <control shapeId="1025" r:id="rId72" name="BtnCltM1X">
          <controlPr disabled="1" autoLine="0" r:id="rId73">
            <anchor moveWithCells="1">
              <from>
                <xdr:col>0</xdr:col>
                <xdr:colOff>552450</xdr:colOff>
                <xdr:row>43</xdr:row>
                <xdr:rowOff>9525</xdr:rowOff>
              </from>
              <to>
                <xdr:col>0</xdr:col>
                <xdr:colOff>1123950</xdr:colOff>
                <xdr:row>45</xdr:row>
                <xdr:rowOff>0</xdr:rowOff>
              </to>
            </anchor>
          </controlPr>
        </control>
      </mc:Choice>
      <mc:Fallback>
        <control shapeId="1025" r:id="rId72" name="BtnCltM1X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/>
  <dimension ref="A1:Q46"/>
  <sheetViews>
    <sheetView tabSelected="1" topLeftCell="A34" zoomScaleNormal="100" workbookViewId="0">
      <selection activeCell="S41" sqref="S41"/>
    </sheetView>
  </sheetViews>
  <sheetFormatPr baseColWidth="10" defaultRowHeight="12.75" x14ac:dyDescent="0.2"/>
  <cols>
    <col min="1" max="1" width="4.5703125" bestFit="1" customWidth="1"/>
    <col min="2" max="2" width="27.5703125" customWidth="1"/>
    <col min="3" max="3" width="5.85546875" customWidth="1"/>
    <col min="4" max="4" width="4" customWidth="1"/>
    <col min="5" max="5" width="4" bestFit="1" customWidth="1"/>
    <col min="6" max="6" width="3.7109375" customWidth="1"/>
    <col min="7" max="7" width="7" bestFit="1" customWidth="1"/>
    <col min="8" max="8" width="6.28515625" customWidth="1"/>
    <col min="9" max="9" width="7" customWidth="1"/>
    <col min="10" max="10" width="6.28515625" customWidth="1"/>
    <col min="11" max="11" width="7" customWidth="1"/>
    <col min="12" max="12" width="6.28515625" customWidth="1"/>
    <col min="13" max="13" width="3.5703125" customWidth="1"/>
    <col min="14" max="14" width="7.85546875" customWidth="1"/>
    <col min="15" max="15" width="10.5703125" bestFit="1" customWidth="1"/>
    <col min="16" max="16" width="8.140625" bestFit="1" customWidth="1"/>
    <col min="17" max="17" width="5.85546875" bestFit="1" customWidth="1"/>
  </cols>
  <sheetData>
    <row r="1" spans="1:17" s="103" customFormat="1" ht="13.5" customHeight="1" x14ac:dyDescent="0.3">
      <c r="A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221"/>
    </row>
    <row r="2" spans="1:17" ht="6" customHeight="1" x14ac:dyDescent="0.2">
      <c r="Q2" s="222"/>
    </row>
    <row r="3" spans="1:17" ht="19.5" customHeight="1" x14ac:dyDescent="0.25">
      <c r="A3" s="32"/>
      <c r="B3" s="232"/>
      <c r="C3" s="248" t="s">
        <v>31</v>
      </c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</row>
    <row r="4" spans="1:17" ht="16.5" customHeight="1" x14ac:dyDescent="0.2">
      <c r="C4" s="249" t="s">
        <v>97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</row>
    <row r="5" spans="1:17" ht="18" x14ac:dyDescent="0.25">
      <c r="A5" s="32"/>
      <c r="B5" s="188"/>
      <c r="C5" s="250" t="s">
        <v>143</v>
      </c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</row>
    <row r="6" spans="1:17" ht="3.75" customHeight="1" x14ac:dyDescent="0.2">
      <c r="Q6" s="222"/>
    </row>
    <row r="7" spans="1:17" ht="18" x14ac:dyDescent="0.2">
      <c r="A7" s="43"/>
      <c r="B7" s="188"/>
      <c r="C7" s="250" t="s">
        <v>144</v>
      </c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</row>
    <row r="8" spans="1:17" ht="21" thickBot="1" x14ac:dyDescent="0.25">
      <c r="B8" s="233" t="s">
        <v>147</v>
      </c>
      <c r="Q8" s="222"/>
    </row>
    <row r="9" spans="1:17" ht="13.5" thickBot="1" x14ac:dyDescent="0.25">
      <c r="A9" s="54"/>
      <c r="B9" s="4"/>
      <c r="C9" s="26"/>
      <c r="D9" s="26"/>
      <c r="E9" s="26"/>
      <c r="F9" s="4"/>
      <c r="G9" s="5" t="s">
        <v>12</v>
      </c>
      <c r="H9" s="7"/>
      <c r="I9" s="6" t="s">
        <v>13</v>
      </c>
      <c r="J9" s="7"/>
      <c r="K9" s="6" t="s">
        <v>14</v>
      </c>
      <c r="L9" s="7"/>
      <c r="M9" s="8"/>
      <c r="N9" s="9" t="s">
        <v>1</v>
      </c>
      <c r="O9" s="10" t="s">
        <v>5</v>
      </c>
      <c r="P9" s="226" t="s">
        <v>4</v>
      </c>
      <c r="Q9" s="246" t="s">
        <v>96</v>
      </c>
    </row>
    <row r="10" spans="1:17" ht="13.5" thickBot="1" x14ac:dyDescent="0.25">
      <c r="A10" s="55" t="s">
        <v>2</v>
      </c>
      <c r="B10" s="53" t="s">
        <v>0</v>
      </c>
      <c r="C10" s="27" t="s">
        <v>19</v>
      </c>
      <c r="D10" s="33" t="s">
        <v>15</v>
      </c>
      <c r="E10" s="34" t="s">
        <v>16</v>
      </c>
      <c r="F10" s="35" t="s">
        <v>17</v>
      </c>
      <c r="G10" s="15" t="s">
        <v>1</v>
      </c>
      <c r="H10" s="14" t="s">
        <v>2</v>
      </c>
      <c r="I10" s="13" t="s">
        <v>1</v>
      </c>
      <c r="J10" s="14" t="s">
        <v>2</v>
      </c>
      <c r="K10" s="13" t="s">
        <v>1</v>
      </c>
      <c r="L10" s="14" t="s">
        <v>2</v>
      </c>
      <c r="M10" s="8"/>
      <c r="N10" s="16" t="s">
        <v>4</v>
      </c>
      <c r="O10" s="17" t="s">
        <v>6</v>
      </c>
      <c r="P10" s="227" t="s">
        <v>7</v>
      </c>
      <c r="Q10" s="247"/>
    </row>
    <row r="11" spans="1:17" x14ac:dyDescent="0.2">
      <c r="A11" s="30">
        <v>1</v>
      </c>
      <c r="B11" s="121" t="s">
        <v>119</v>
      </c>
      <c r="C11" s="122" t="s">
        <v>102</v>
      </c>
      <c r="D11" s="123" t="s">
        <v>47</v>
      </c>
      <c r="E11" s="124" t="s">
        <v>61</v>
      </c>
      <c r="F11" s="125" t="s">
        <v>48</v>
      </c>
      <c r="G11" s="126">
        <v>1859</v>
      </c>
      <c r="H11" s="127">
        <v>3</v>
      </c>
      <c r="I11" s="128">
        <v>3827</v>
      </c>
      <c r="J11" s="127">
        <v>1</v>
      </c>
      <c r="K11" s="126">
        <v>2576</v>
      </c>
      <c r="L11" s="127">
        <v>2</v>
      </c>
      <c r="M11" s="129"/>
      <c r="N11" s="130">
        <v>8262</v>
      </c>
      <c r="O11" s="131">
        <v>3827</v>
      </c>
      <c r="P11" s="228">
        <v>6</v>
      </c>
      <c r="Q11" s="231" t="s">
        <v>145</v>
      </c>
    </row>
    <row r="12" spans="1:17" x14ac:dyDescent="0.2">
      <c r="A12" s="19">
        <v>2</v>
      </c>
      <c r="B12" s="132" t="s">
        <v>103</v>
      </c>
      <c r="C12" s="133" t="s">
        <v>102</v>
      </c>
      <c r="D12" s="134" t="s">
        <v>33</v>
      </c>
      <c r="E12" s="135" t="s">
        <v>52</v>
      </c>
      <c r="F12" s="136" t="s">
        <v>40</v>
      </c>
      <c r="G12" s="128">
        <v>3775</v>
      </c>
      <c r="H12" s="137">
        <v>1</v>
      </c>
      <c r="I12" s="128">
        <v>1376</v>
      </c>
      <c r="J12" s="137">
        <v>5</v>
      </c>
      <c r="K12" s="128">
        <v>1804</v>
      </c>
      <c r="L12" s="137">
        <v>4</v>
      </c>
      <c r="M12" s="129"/>
      <c r="N12" s="138">
        <v>6955</v>
      </c>
      <c r="O12" s="139">
        <v>3775</v>
      </c>
      <c r="P12" s="229">
        <v>10</v>
      </c>
      <c r="Q12" s="223" t="s">
        <v>145</v>
      </c>
    </row>
    <row r="13" spans="1:17" x14ac:dyDescent="0.2">
      <c r="A13" s="30">
        <v>3</v>
      </c>
      <c r="B13" s="132" t="s">
        <v>127</v>
      </c>
      <c r="C13" s="133" t="s">
        <v>102</v>
      </c>
      <c r="D13" s="134" t="s">
        <v>40</v>
      </c>
      <c r="E13" s="135" t="s">
        <v>63</v>
      </c>
      <c r="F13" s="136" t="s">
        <v>39</v>
      </c>
      <c r="G13" s="128">
        <v>2154</v>
      </c>
      <c r="H13" s="137">
        <v>3</v>
      </c>
      <c r="I13" s="128">
        <v>1833</v>
      </c>
      <c r="J13" s="137">
        <v>3</v>
      </c>
      <c r="K13" s="128">
        <v>1773</v>
      </c>
      <c r="L13" s="137">
        <v>4</v>
      </c>
      <c r="M13" s="129"/>
      <c r="N13" s="138">
        <v>5760</v>
      </c>
      <c r="O13" s="139">
        <v>2154</v>
      </c>
      <c r="P13" s="229">
        <v>10</v>
      </c>
      <c r="Q13" s="223" t="s">
        <v>145</v>
      </c>
    </row>
    <row r="14" spans="1:17" x14ac:dyDescent="0.2">
      <c r="A14" s="19">
        <v>4</v>
      </c>
      <c r="B14" s="132" t="s">
        <v>126</v>
      </c>
      <c r="C14" s="133" t="s">
        <v>121</v>
      </c>
      <c r="D14" s="134" t="s">
        <v>55</v>
      </c>
      <c r="E14" s="135" t="s">
        <v>58</v>
      </c>
      <c r="F14" s="136" t="s">
        <v>47</v>
      </c>
      <c r="G14" s="128">
        <v>1624</v>
      </c>
      <c r="H14" s="137">
        <v>3</v>
      </c>
      <c r="I14" s="128">
        <v>1389</v>
      </c>
      <c r="J14" s="137">
        <v>4</v>
      </c>
      <c r="K14" s="128">
        <v>1962</v>
      </c>
      <c r="L14" s="137">
        <v>3</v>
      </c>
      <c r="M14" s="129"/>
      <c r="N14" s="138">
        <v>4975</v>
      </c>
      <c r="O14" s="139">
        <v>1962</v>
      </c>
      <c r="P14" s="229">
        <v>10</v>
      </c>
      <c r="Q14" s="223" t="s">
        <v>145</v>
      </c>
    </row>
    <row r="15" spans="1:17" x14ac:dyDescent="0.2">
      <c r="A15" s="30">
        <v>5</v>
      </c>
      <c r="B15" s="132" t="s">
        <v>124</v>
      </c>
      <c r="C15" s="133" t="s">
        <v>105</v>
      </c>
      <c r="D15" s="134" t="s">
        <v>38</v>
      </c>
      <c r="E15" s="135" t="s">
        <v>47</v>
      </c>
      <c r="F15" s="136" t="s">
        <v>64</v>
      </c>
      <c r="G15" s="128">
        <v>3043</v>
      </c>
      <c r="H15" s="137">
        <v>1</v>
      </c>
      <c r="I15" s="128">
        <v>1006</v>
      </c>
      <c r="J15" s="137">
        <v>4</v>
      </c>
      <c r="K15" s="128">
        <v>2060</v>
      </c>
      <c r="L15" s="137">
        <v>7</v>
      </c>
      <c r="M15" s="129"/>
      <c r="N15" s="138">
        <v>6109</v>
      </c>
      <c r="O15" s="139">
        <v>3043</v>
      </c>
      <c r="P15" s="229">
        <v>12</v>
      </c>
      <c r="Q15" s="223" t="s">
        <v>145</v>
      </c>
    </row>
    <row r="16" spans="1:17" x14ac:dyDescent="0.2">
      <c r="A16" s="19">
        <v>6</v>
      </c>
      <c r="B16" s="132" t="s">
        <v>120</v>
      </c>
      <c r="C16" s="133" t="s">
        <v>121</v>
      </c>
      <c r="D16" s="134" t="s">
        <v>37</v>
      </c>
      <c r="E16" s="135" t="s">
        <v>62</v>
      </c>
      <c r="F16" s="136" t="s">
        <v>42</v>
      </c>
      <c r="G16" s="128">
        <v>1338</v>
      </c>
      <c r="H16" s="137">
        <v>6</v>
      </c>
      <c r="I16" s="128">
        <v>1731</v>
      </c>
      <c r="J16" s="137">
        <v>1</v>
      </c>
      <c r="K16" s="128">
        <v>2261</v>
      </c>
      <c r="L16" s="137">
        <v>6</v>
      </c>
      <c r="M16" s="129"/>
      <c r="N16" s="138">
        <v>5330</v>
      </c>
      <c r="O16" s="139">
        <v>2261</v>
      </c>
      <c r="P16" s="229">
        <v>13</v>
      </c>
      <c r="Q16" s="223" t="s">
        <v>145</v>
      </c>
    </row>
    <row r="17" spans="1:17" x14ac:dyDescent="0.2">
      <c r="A17" s="30">
        <v>7</v>
      </c>
      <c r="B17" s="132" t="s">
        <v>106</v>
      </c>
      <c r="C17" s="133" t="s">
        <v>107</v>
      </c>
      <c r="D17" s="134" t="s">
        <v>49</v>
      </c>
      <c r="E17" s="135" t="s">
        <v>46</v>
      </c>
      <c r="F17" s="136" t="s">
        <v>50</v>
      </c>
      <c r="G17" s="128">
        <v>1459</v>
      </c>
      <c r="H17" s="137">
        <v>5</v>
      </c>
      <c r="I17" s="128">
        <v>826</v>
      </c>
      <c r="J17" s="137">
        <v>6</v>
      </c>
      <c r="K17" s="128">
        <v>3012</v>
      </c>
      <c r="L17" s="137">
        <v>2</v>
      </c>
      <c r="M17" s="129"/>
      <c r="N17" s="138">
        <v>5297</v>
      </c>
      <c r="O17" s="139">
        <v>3012</v>
      </c>
      <c r="P17" s="229">
        <v>13</v>
      </c>
      <c r="Q17" s="223" t="s">
        <v>145</v>
      </c>
    </row>
    <row r="18" spans="1:17" x14ac:dyDescent="0.2">
      <c r="A18" s="19">
        <v>8</v>
      </c>
      <c r="B18" s="132" t="s">
        <v>114</v>
      </c>
      <c r="C18" s="133" t="s">
        <v>105</v>
      </c>
      <c r="D18" s="134" t="s">
        <v>42</v>
      </c>
      <c r="E18" s="135" t="s">
        <v>48</v>
      </c>
      <c r="F18" s="136" t="s">
        <v>41</v>
      </c>
      <c r="G18" s="128">
        <v>3717</v>
      </c>
      <c r="H18" s="137">
        <v>1</v>
      </c>
      <c r="I18" s="139">
        <v>1466</v>
      </c>
      <c r="J18" s="137">
        <v>2</v>
      </c>
      <c r="K18" s="128">
        <v>402</v>
      </c>
      <c r="L18" s="137">
        <v>10.01</v>
      </c>
      <c r="M18" s="129"/>
      <c r="N18" s="138">
        <v>5585</v>
      </c>
      <c r="O18" s="139">
        <v>3717</v>
      </c>
      <c r="P18" s="229">
        <v>13.01</v>
      </c>
      <c r="Q18" s="224" t="s">
        <v>145</v>
      </c>
    </row>
    <row r="19" spans="1:17" x14ac:dyDescent="0.2">
      <c r="A19" s="30">
        <v>9</v>
      </c>
      <c r="B19" s="132" t="s">
        <v>112</v>
      </c>
      <c r="C19" s="133" t="s">
        <v>113</v>
      </c>
      <c r="D19" s="134" t="s">
        <v>56</v>
      </c>
      <c r="E19" s="135" t="s">
        <v>38</v>
      </c>
      <c r="F19" s="136" t="s">
        <v>36</v>
      </c>
      <c r="G19" s="128">
        <v>1753</v>
      </c>
      <c r="H19" s="137">
        <v>2</v>
      </c>
      <c r="I19" s="139">
        <v>750</v>
      </c>
      <c r="J19" s="137">
        <v>7</v>
      </c>
      <c r="K19" s="128">
        <v>1371</v>
      </c>
      <c r="L19" s="137">
        <v>5</v>
      </c>
      <c r="M19" s="129"/>
      <c r="N19" s="138">
        <v>3874</v>
      </c>
      <c r="O19" s="139">
        <v>1753</v>
      </c>
      <c r="P19" s="229">
        <v>14</v>
      </c>
      <c r="Q19" s="224" t="s">
        <v>145</v>
      </c>
    </row>
    <row r="20" spans="1:17" x14ac:dyDescent="0.2">
      <c r="A20" s="19">
        <v>10</v>
      </c>
      <c r="B20" s="267" t="s">
        <v>111</v>
      </c>
      <c r="C20" s="133" t="s">
        <v>102</v>
      </c>
      <c r="D20" s="134" t="s">
        <v>58</v>
      </c>
      <c r="E20" s="135" t="s">
        <v>41</v>
      </c>
      <c r="F20" s="136" t="s">
        <v>61</v>
      </c>
      <c r="G20" s="128">
        <v>2429</v>
      </c>
      <c r="H20" s="137">
        <v>2</v>
      </c>
      <c r="I20" s="139">
        <v>1081</v>
      </c>
      <c r="J20" s="137">
        <v>3</v>
      </c>
      <c r="K20" s="128">
        <v>1552</v>
      </c>
      <c r="L20" s="137">
        <v>10</v>
      </c>
      <c r="M20" s="129"/>
      <c r="N20" s="138">
        <v>5062</v>
      </c>
      <c r="O20" s="139">
        <v>2429</v>
      </c>
      <c r="P20" s="229">
        <v>15</v>
      </c>
      <c r="Q20" s="224" t="s">
        <v>145</v>
      </c>
    </row>
    <row r="21" spans="1:17" x14ac:dyDescent="0.2">
      <c r="A21" s="30">
        <v>11</v>
      </c>
      <c r="B21" s="267" t="s">
        <v>117</v>
      </c>
      <c r="C21" s="133" t="s">
        <v>102</v>
      </c>
      <c r="D21" s="134" t="s">
        <v>52</v>
      </c>
      <c r="E21" s="135" t="s">
        <v>54</v>
      </c>
      <c r="F21" s="136" t="s">
        <v>53</v>
      </c>
      <c r="G21" s="128">
        <v>1445</v>
      </c>
      <c r="H21" s="137">
        <v>4</v>
      </c>
      <c r="I21" s="139">
        <v>419</v>
      </c>
      <c r="J21" s="137">
        <v>10</v>
      </c>
      <c r="K21" s="128">
        <v>2803</v>
      </c>
      <c r="L21" s="137">
        <v>1</v>
      </c>
      <c r="M21" s="129"/>
      <c r="N21" s="138">
        <v>4667</v>
      </c>
      <c r="O21" s="139">
        <v>2803</v>
      </c>
      <c r="P21" s="229">
        <v>15</v>
      </c>
      <c r="Q21" s="224" t="s">
        <v>145</v>
      </c>
    </row>
    <row r="22" spans="1:17" x14ac:dyDescent="0.2">
      <c r="A22" s="19">
        <v>12</v>
      </c>
      <c r="B22" s="267" t="s">
        <v>116</v>
      </c>
      <c r="C22" s="133" t="s">
        <v>105</v>
      </c>
      <c r="D22" s="134" t="s">
        <v>60</v>
      </c>
      <c r="E22" s="135" t="s">
        <v>51</v>
      </c>
      <c r="F22" s="136" t="s">
        <v>55</v>
      </c>
      <c r="G22" s="128">
        <v>771</v>
      </c>
      <c r="H22" s="137">
        <v>10.01</v>
      </c>
      <c r="I22" s="139">
        <v>1771</v>
      </c>
      <c r="J22" s="137">
        <v>1</v>
      </c>
      <c r="K22" s="128">
        <v>2325</v>
      </c>
      <c r="L22" s="137">
        <v>4</v>
      </c>
      <c r="M22" s="129"/>
      <c r="N22" s="138">
        <v>4867</v>
      </c>
      <c r="O22" s="139">
        <v>2325</v>
      </c>
      <c r="P22" s="229">
        <v>15.01</v>
      </c>
      <c r="Q22" s="224" t="s">
        <v>145</v>
      </c>
    </row>
    <row r="23" spans="1:17" x14ac:dyDescent="0.2">
      <c r="A23" s="30">
        <v>13</v>
      </c>
      <c r="B23" s="267" t="s">
        <v>99</v>
      </c>
      <c r="C23" s="133" t="s">
        <v>100</v>
      </c>
      <c r="D23" s="134" t="s">
        <v>36</v>
      </c>
      <c r="E23" s="135" t="s">
        <v>40</v>
      </c>
      <c r="F23" s="136" t="s">
        <v>35</v>
      </c>
      <c r="G23" s="128">
        <v>1780</v>
      </c>
      <c r="H23" s="137">
        <v>4</v>
      </c>
      <c r="I23" s="139">
        <v>628</v>
      </c>
      <c r="J23" s="137">
        <v>9</v>
      </c>
      <c r="K23" s="128">
        <v>2877</v>
      </c>
      <c r="L23" s="137">
        <v>3</v>
      </c>
      <c r="M23" s="129"/>
      <c r="N23" s="138">
        <v>5285</v>
      </c>
      <c r="O23" s="139">
        <v>2877</v>
      </c>
      <c r="P23" s="229">
        <v>16</v>
      </c>
      <c r="Q23" s="224" t="s">
        <v>145</v>
      </c>
    </row>
    <row r="24" spans="1:17" x14ac:dyDescent="0.2">
      <c r="A24" s="19">
        <v>14</v>
      </c>
      <c r="B24" s="267" t="s">
        <v>109</v>
      </c>
      <c r="C24" s="133" t="s">
        <v>110</v>
      </c>
      <c r="D24" s="134" t="s">
        <v>62</v>
      </c>
      <c r="E24" s="135" t="s">
        <v>50</v>
      </c>
      <c r="F24" s="136" t="s">
        <v>33</v>
      </c>
      <c r="G24" s="128">
        <v>2087</v>
      </c>
      <c r="H24" s="137">
        <v>4</v>
      </c>
      <c r="I24" s="139">
        <v>715</v>
      </c>
      <c r="J24" s="137">
        <v>10.02</v>
      </c>
      <c r="K24" s="128">
        <v>2222</v>
      </c>
      <c r="L24" s="137">
        <v>2</v>
      </c>
      <c r="M24" s="129"/>
      <c r="N24" s="138">
        <v>5024</v>
      </c>
      <c r="O24" s="139">
        <v>2222</v>
      </c>
      <c r="P24" s="229">
        <v>16.02</v>
      </c>
      <c r="Q24" s="224" t="s">
        <v>146</v>
      </c>
    </row>
    <row r="25" spans="1:17" x14ac:dyDescent="0.2">
      <c r="A25" s="30">
        <v>15</v>
      </c>
      <c r="B25" s="267" t="s">
        <v>101</v>
      </c>
      <c r="C25" s="133" t="s">
        <v>102</v>
      </c>
      <c r="D25" s="134" t="s">
        <v>41</v>
      </c>
      <c r="E25" s="135" t="s">
        <v>56</v>
      </c>
      <c r="F25" s="136" t="s">
        <v>34</v>
      </c>
      <c r="G25" s="128">
        <v>1271</v>
      </c>
      <c r="H25" s="137">
        <v>7</v>
      </c>
      <c r="I25" s="139">
        <v>773</v>
      </c>
      <c r="J25" s="137">
        <v>9</v>
      </c>
      <c r="K25" s="128">
        <v>5524</v>
      </c>
      <c r="L25" s="137">
        <v>1</v>
      </c>
      <c r="M25" s="129"/>
      <c r="N25" s="138">
        <v>7568</v>
      </c>
      <c r="O25" s="139">
        <v>5524</v>
      </c>
      <c r="P25" s="229">
        <v>17</v>
      </c>
      <c r="Q25" s="225" t="s">
        <v>146</v>
      </c>
    </row>
    <row r="26" spans="1:17" x14ac:dyDescent="0.2">
      <c r="A26" s="19">
        <v>16</v>
      </c>
      <c r="B26" s="267" t="s">
        <v>108</v>
      </c>
      <c r="C26" s="133" t="s">
        <v>102</v>
      </c>
      <c r="D26" s="134" t="s">
        <v>43</v>
      </c>
      <c r="E26" s="135" t="s">
        <v>60</v>
      </c>
      <c r="F26" s="136" t="s">
        <v>63</v>
      </c>
      <c r="G26" s="128">
        <v>1250</v>
      </c>
      <c r="H26" s="137">
        <v>8</v>
      </c>
      <c r="I26" s="139">
        <v>701</v>
      </c>
      <c r="J26" s="137">
        <v>8</v>
      </c>
      <c r="K26" s="128">
        <v>5514</v>
      </c>
      <c r="L26" s="137">
        <v>1</v>
      </c>
      <c r="M26" s="129"/>
      <c r="N26" s="138">
        <v>7465</v>
      </c>
      <c r="O26" s="139">
        <v>5514</v>
      </c>
      <c r="P26" s="229">
        <v>17</v>
      </c>
      <c r="Q26" s="225" t="s">
        <v>146</v>
      </c>
    </row>
    <row r="27" spans="1:17" x14ac:dyDescent="0.2">
      <c r="A27" s="30">
        <v>17</v>
      </c>
      <c r="B27" s="267" t="s">
        <v>129</v>
      </c>
      <c r="C27" s="133" t="s">
        <v>100</v>
      </c>
      <c r="D27" s="134" t="s">
        <v>45</v>
      </c>
      <c r="E27" s="135" t="s">
        <v>44</v>
      </c>
      <c r="F27" s="136" t="s">
        <v>38</v>
      </c>
      <c r="G27" s="128">
        <v>236</v>
      </c>
      <c r="H27" s="137">
        <v>10</v>
      </c>
      <c r="I27" s="139">
        <v>2968</v>
      </c>
      <c r="J27" s="137">
        <v>2</v>
      </c>
      <c r="K27" s="128">
        <v>1751</v>
      </c>
      <c r="L27" s="137">
        <v>5</v>
      </c>
      <c r="M27" s="129"/>
      <c r="N27" s="138">
        <v>4955</v>
      </c>
      <c r="O27" s="139">
        <v>2968</v>
      </c>
      <c r="P27" s="229">
        <v>17</v>
      </c>
      <c r="Q27" s="225" t="s">
        <v>146</v>
      </c>
    </row>
    <row r="28" spans="1:17" x14ac:dyDescent="0.2">
      <c r="A28" s="19">
        <v>18</v>
      </c>
      <c r="B28" s="267" t="s">
        <v>115</v>
      </c>
      <c r="C28" s="133" t="s">
        <v>102</v>
      </c>
      <c r="D28" s="134" t="s">
        <v>63</v>
      </c>
      <c r="E28" s="135" t="s">
        <v>49</v>
      </c>
      <c r="F28" s="136" t="s">
        <v>62</v>
      </c>
      <c r="G28" s="128">
        <v>757</v>
      </c>
      <c r="H28" s="137">
        <v>6</v>
      </c>
      <c r="I28" s="139">
        <v>656</v>
      </c>
      <c r="J28" s="137">
        <v>8</v>
      </c>
      <c r="K28" s="128">
        <v>2132</v>
      </c>
      <c r="L28" s="137">
        <v>3</v>
      </c>
      <c r="M28" s="129"/>
      <c r="N28" s="138">
        <v>3545</v>
      </c>
      <c r="O28" s="139">
        <v>2132</v>
      </c>
      <c r="P28" s="229">
        <v>17</v>
      </c>
      <c r="Q28" s="225" t="s">
        <v>146</v>
      </c>
    </row>
    <row r="29" spans="1:17" x14ac:dyDescent="0.2">
      <c r="A29" s="30">
        <v>19</v>
      </c>
      <c r="B29" s="267" t="s">
        <v>104</v>
      </c>
      <c r="C29" s="133" t="s">
        <v>105</v>
      </c>
      <c r="D29" s="134" t="s">
        <v>44</v>
      </c>
      <c r="E29" s="135" t="s">
        <v>57</v>
      </c>
      <c r="F29" s="136" t="s">
        <v>49</v>
      </c>
      <c r="G29" s="128">
        <v>828</v>
      </c>
      <c r="H29" s="137">
        <v>5</v>
      </c>
      <c r="I29" s="139">
        <v>1142</v>
      </c>
      <c r="J29" s="137">
        <v>5</v>
      </c>
      <c r="K29" s="128">
        <v>1048</v>
      </c>
      <c r="L29" s="137">
        <v>7</v>
      </c>
      <c r="M29" s="129"/>
      <c r="N29" s="138">
        <v>3018</v>
      </c>
      <c r="O29" s="139">
        <v>1142</v>
      </c>
      <c r="P29" s="229">
        <v>17</v>
      </c>
      <c r="Q29" s="225" t="s">
        <v>146</v>
      </c>
    </row>
    <row r="30" spans="1:17" x14ac:dyDescent="0.2">
      <c r="A30" s="19">
        <v>20</v>
      </c>
      <c r="B30" s="267" t="s">
        <v>132</v>
      </c>
      <c r="C30" s="133" t="s">
        <v>133</v>
      </c>
      <c r="D30" s="134" t="s">
        <v>65</v>
      </c>
      <c r="E30" s="135" t="s">
        <v>37</v>
      </c>
      <c r="F30" s="136" t="s">
        <v>52</v>
      </c>
      <c r="G30" s="128">
        <v>934</v>
      </c>
      <c r="H30" s="137">
        <v>7</v>
      </c>
      <c r="I30" s="139">
        <v>707</v>
      </c>
      <c r="J30" s="137">
        <v>6</v>
      </c>
      <c r="K30" s="128">
        <v>2307</v>
      </c>
      <c r="L30" s="137">
        <v>5</v>
      </c>
      <c r="M30" s="129"/>
      <c r="N30" s="138">
        <v>3948</v>
      </c>
      <c r="O30" s="139">
        <v>2307</v>
      </c>
      <c r="P30" s="229">
        <v>18</v>
      </c>
      <c r="Q30" s="225" t="s">
        <v>146</v>
      </c>
    </row>
    <row r="31" spans="1:17" x14ac:dyDescent="0.2">
      <c r="A31" s="30">
        <v>21</v>
      </c>
      <c r="B31" s="267" t="s">
        <v>135</v>
      </c>
      <c r="C31" s="133" t="s">
        <v>110</v>
      </c>
      <c r="D31" s="134" t="s">
        <v>51</v>
      </c>
      <c r="E31" s="135" t="s">
        <v>64</v>
      </c>
      <c r="F31" s="136" t="s">
        <v>57</v>
      </c>
      <c r="G31" s="128">
        <v>3453</v>
      </c>
      <c r="H31" s="137">
        <v>2</v>
      </c>
      <c r="I31" s="139">
        <v>827</v>
      </c>
      <c r="J31" s="137">
        <v>7</v>
      </c>
      <c r="K31" s="128">
        <v>525</v>
      </c>
      <c r="L31" s="137">
        <v>10</v>
      </c>
      <c r="M31" s="129"/>
      <c r="N31" s="138">
        <v>4805</v>
      </c>
      <c r="O31" s="139">
        <v>3453</v>
      </c>
      <c r="P31" s="229">
        <v>19</v>
      </c>
      <c r="Q31" s="225" t="s">
        <v>146</v>
      </c>
    </row>
    <row r="32" spans="1:17" x14ac:dyDescent="0.2">
      <c r="A32" s="19">
        <v>22</v>
      </c>
      <c r="B32" s="267" t="s">
        <v>134</v>
      </c>
      <c r="C32" s="133" t="s">
        <v>102</v>
      </c>
      <c r="D32" s="134" t="s">
        <v>46</v>
      </c>
      <c r="E32" s="135" t="s">
        <v>42</v>
      </c>
      <c r="F32" s="136" t="s">
        <v>43</v>
      </c>
      <c r="G32" s="128">
        <v>1218</v>
      </c>
      <c r="H32" s="137">
        <v>5</v>
      </c>
      <c r="I32" s="139">
        <v>883</v>
      </c>
      <c r="J32" s="137">
        <v>6</v>
      </c>
      <c r="K32" s="128">
        <v>1045</v>
      </c>
      <c r="L32" s="137">
        <v>8</v>
      </c>
      <c r="M32" s="129"/>
      <c r="N32" s="138">
        <v>3146</v>
      </c>
      <c r="O32" s="139">
        <v>1218</v>
      </c>
      <c r="P32" s="229">
        <v>19</v>
      </c>
      <c r="Q32" s="225" t="s">
        <v>146</v>
      </c>
    </row>
    <row r="33" spans="1:17" x14ac:dyDescent="0.2">
      <c r="A33" s="30">
        <v>23</v>
      </c>
      <c r="B33" s="267" t="s">
        <v>139</v>
      </c>
      <c r="C33" s="133" t="s">
        <v>123</v>
      </c>
      <c r="D33" s="134" t="s">
        <v>54</v>
      </c>
      <c r="E33" s="135" t="s">
        <v>33</v>
      </c>
      <c r="F33" s="136" t="s">
        <v>56</v>
      </c>
      <c r="G33" s="128">
        <v>782</v>
      </c>
      <c r="H33" s="137">
        <v>9</v>
      </c>
      <c r="I33" s="139">
        <v>1668</v>
      </c>
      <c r="J33" s="137">
        <v>2</v>
      </c>
      <c r="K33" s="128">
        <v>1619</v>
      </c>
      <c r="L33" s="137">
        <v>9</v>
      </c>
      <c r="M33" s="129"/>
      <c r="N33" s="138">
        <v>4069</v>
      </c>
      <c r="O33" s="139">
        <v>1668</v>
      </c>
      <c r="P33" s="229">
        <v>20</v>
      </c>
      <c r="Q33" s="225" t="s">
        <v>146</v>
      </c>
    </row>
    <row r="34" spans="1:17" x14ac:dyDescent="0.2">
      <c r="A34" s="19">
        <v>24</v>
      </c>
      <c r="B34" s="267" t="s">
        <v>118</v>
      </c>
      <c r="C34" s="133" t="s">
        <v>113</v>
      </c>
      <c r="D34" s="134" t="s">
        <v>39</v>
      </c>
      <c r="E34" s="135" t="s">
        <v>59</v>
      </c>
      <c r="F34" s="136" t="s">
        <v>54</v>
      </c>
      <c r="G34" s="128">
        <v>1011</v>
      </c>
      <c r="H34" s="137">
        <v>9</v>
      </c>
      <c r="I34" s="139">
        <v>1442</v>
      </c>
      <c r="J34" s="137">
        <v>4</v>
      </c>
      <c r="K34" s="128">
        <v>1305</v>
      </c>
      <c r="L34" s="137">
        <v>7</v>
      </c>
      <c r="M34" s="129"/>
      <c r="N34" s="138">
        <v>3758</v>
      </c>
      <c r="O34" s="139">
        <v>1442</v>
      </c>
      <c r="P34" s="229">
        <v>20</v>
      </c>
      <c r="Q34" s="225" t="s">
        <v>146</v>
      </c>
    </row>
    <row r="35" spans="1:17" x14ac:dyDescent="0.2">
      <c r="A35" s="30">
        <v>25</v>
      </c>
      <c r="B35" s="267" t="s">
        <v>125</v>
      </c>
      <c r="C35" s="133" t="s">
        <v>113</v>
      </c>
      <c r="D35" s="134" t="s">
        <v>48</v>
      </c>
      <c r="E35" s="135" t="s">
        <v>55</v>
      </c>
      <c r="F35" s="136" t="s">
        <v>51</v>
      </c>
      <c r="G35" s="128">
        <v>1161</v>
      </c>
      <c r="H35" s="137">
        <v>6</v>
      </c>
      <c r="I35" s="139">
        <v>788</v>
      </c>
      <c r="J35" s="137">
        <v>8</v>
      </c>
      <c r="K35" s="128">
        <v>1354</v>
      </c>
      <c r="L35" s="137">
        <v>6</v>
      </c>
      <c r="M35" s="129"/>
      <c r="N35" s="138">
        <v>3303</v>
      </c>
      <c r="O35" s="139">
        <v>1354</v>
      </c>
      <c r="P35" s="229">
        <v>20</v>
      </c>
      <c r="Q35" s="225" t="s">
        <v>146</v>
      </c>
    </row>
    <row r="36" spans="1:17" x14ac:dyDescent="0.2">
      <c r="A36" s="19">
        <v>26</v>
      </c>
      <c r="B36" s="267" t="s">
        <v>128</v>
      </c>
      <c r="C36" s="133" t="s">
        <v>100</v>
      </c>
      <c r="D36" s="134" t="s">
        <v>57</v>
      </c>
      <c r="E36" s="135" t="s">
        <v>45</v>
      </c>
      <c r="F36" s="136" t="s">
        <v>59</v>
      </c>
      <c r="G36" s="128">
        <v>821</v>
      </c>
      <c r="H36" s="137">
        <v>8</v>
      </c>
      <c r="I36" s="139">
        <v>882</v>
      </c>
      <c r="J36" s="137">
        <v>5</v>
      </c>
      <c r="K36" s="128">
        <v>1955</v>
      </c>
      <c r="L36" s="137">
        <v>8</v>
      </c>
      <c r="M36" s="129"/>
      <c r="N36" s="138">
        <v>3658</v>
      </c>
      <c r="O36" s="139">
        <v>1955</v>
      </c>
      <c r="P36" s="229">
        <v>21</v>
      </c>
      <c r="Q36" s="225" t="s">
        <v>146</v>
      </c>
    </row>
    <row r="37" spans="1:17" x14ac:dyDescent="0.2">
      <c r="A37" s="30">
        <v>27</v>
      </c>
      <c r="B37" s="267" t="s">
        <v>137</v>
      </c>
      <c r="C37" s="133" t="s">
        <v>133</v>
      </c>
      <c r="D37" s="134" t="s">
        <v>61</v>
      </c>
      <c r="E37" s="135" t="s">
        <v>36</v>
      </c>
      <c r="F37" s="136" t="s">
        <v>60</v>
      </c>
      <c r="G37" s="128">
        <v>689</v>
      </c>
      <c r="H37" s="137">
        <v>7</v>
      </c>
      <c r="I37" s="139">
        <v>665</v>
      </c>
      <c r="J37" s="137">
        <v>7</v>
      </c>
      <c r="K37" s="128">
        <v>675</v>
      </c>
      <c r="L37" s="137">
        <v>9</v>
      </c>
      <c r="M37" s="129"/>
      <c r="N37" s="138">
        <v>2029</v>
      </c>
      <c r="O37" s="139">
        <v>689</v>
      </c>
      <c r="P37" s="229">
        <v>23</v>
      </c>
      <c r="Q37" s="225" t="s">
        <v>146</v>
      </c>
    </row>
    <row r="38" spans="1:17" x14ac:dyDescent="0.2">
      <c r="A38" s="19">
        <v>28</v>
      </c>
      <c r="B38" s="132" t="s">
        <v>136</v>
      </c>
      <c r="C38" s="133" t="s">
        <v>105</v>
      </c>
      <c r="D38" s="134" t="s">
        <v>50</v>
      </c>
      <c r="E38" s="135" t="s">
        <v>65</v>
      </c>
      <c r="F38" s="136" t="s">
        <v>45</v>
      </c>
      <c r="G38" s="128">
        <v>302</v>
      </c>
      <c r="H38" s="137">
        <v>10</v>
      </c>
      <c r="I38" s="139">
        <v>1452</v>
      </c>
      <c r="J38" s="137">
        <v>3</v>
      </c>
      <c r="K38" s="128">
        <v>374</v>
      </c>
      <c r="L38" s="137">
        <v>10.02</v>
      </c>
      <c r="M38" s="129"/>
      <c r="N38" s="138">
        <v>2128</v>
      </c>
      <c r="O38" s="139">
        <v>1452</v>
      </c>
      <c r="P38" s="229">
        <v>23.02</v>
      </c>
      <c r="Q38" s="225" t="s">
        <v>146</v>
      </c>
    </row>
    <row r="39" spans="1:17" x14ac:dyDescent="0.2">
      <c r="A39" s="30">
        <v>29</v>
      </c>
      <c r="B39" s="132" t="s">
        <v>138</v>
      </c>
      <c r="C39" s="133" t="s">
        <v>123</v>
      </c>
      <c r="D39" s="134" t="s">
        <v>35</v>
      </c>
      <c r="E39" s="135" t="s">
        <v>39</v>
      </c>
      <c r="F39" s="136" t="s">
        <v>46</v>
      </c>
      <c r="G39" s="128">
        <v>466</v>
      </c>
      <c r="H39" s="137">
        <v>8</v>
      </c>
      <c r="I39" s="139">
        <v>54</v>
      </c>
      <c r="J39" s="137">
        <v>10</v>
      </c>
      <c r="K39" s="128">
        <v>1530</v>
      </c>
      <c r="L39" s="137">
        <v>6</v>
      </c>
      <c r="M39" s="129"/>
      <c r="N39" s="138">
        <v>2050</v>
      </c>
      <c r="O39" s="139">
        <v>1530</v>
      </c>
      <c r="P39" s="229">
        <v>24</v>
      </c>
      <c r="Q39" s="225" t="s">
        <v>146</v>
      </c>
    </row>
    <row r="40" spans="1:17" x14ac:dyDescent="0.2">
      <c r="A40" s="19">
        <v>30</v>
      </c>
      <c r="B40" s="132" t="s">
        <v>130</v>
      </c>
      <c r="C40" s="133" t="s">
        <v>131</v>
      </c>
      <c r="D40" s="134" t="s">
        <v>64</v>
      </c>
      <c r="E40" s="135" t="s">
        <v>43</v>
      </c>
      <c r="F40" s="136" t="s">
        <v>65</v>
      </c>
      <c r="G40" s="128">
        <v>334</v>
      </c>
      <c r="H40" s="137">
        <v>9</v>
      </c>
      <c r="I40" s="139">
        <v>610</v>
      </c>
      <c r="J40" s="137">
        <v>9</v>
      </c>
      <c r="K40" s="128">
        <v>1121</v>
      </c>
      <c r="L40" s="137">
        <v>8</v>
      </c>
      <c r="M40" s="129"/>
      <c r="N40" s="138">
        <v>2065</v>
      </c>
      <c r="O40" s="139">
        <v>1121</v>
      </c>
      <c r="P40" s="229">
        <v>26</v>
      </c>
      <c r="Q40" s="225" t="s">
        <v>146</v>
      </c>
    </row>
    <row r="41" spans="1:17" x14ac:dyDescent="0.2">
      <c r="A41" s="30">
        <v>31</v>
      </c>
      <c r="B41" s="132" t="s">
        <v>122</v>
      </c>
      <c r="C41" s="133" t="s">
        <v>123</v>
      </c>
      <c r="D41" s="134" t="s">
        <v>34</v>
      </c>
      <c r="E41" s="135" t="s">
        <v>35</v>
      </c>
      <c r="F41" s="136" t="s">
        <v>37</v>
      </c>
      <c r="G41" s="128">
        <v>393</v>
      </c>
      <c r="H41" s="137">
        <v>10.02</v>
      </c>
      <c r="I41" s="139">
        <v>719</v>
      </c>
      <c r="J41" s="137">
        <v>10.01</v>
      </c>
      <c r="K41" s="128">
        <v>557</v>
      </c>
      <c r="L41" s="137">
        <v>9</v>
      </c>
      <c r="M41" s="129"/>
      <c r="N41" s="138">
        <v>1669</v>
      </c>
      <c r="O41" s="139">
        <v>719</v>
      </c>
      <c r="P41" s="229">
        <v>29.03</v>
      </c>
      <c r="Q41" s="225" t="s">
        <v>146</v>
      </c>
    </row>
    <row r="42" spans="1:17" x14ac:dyDescent="0.2">
      <c r="A42" s="19">
        <v>32</v>
      </c>
      <c r="B42" s="132" t="s">
        <v>140</v>
      </c>
      <c r="C42" s="133"/>
      <c r="D42" s="134" t="s">
        <v>59</v>
      </c>
      <c r="E42" s="135" t="s">
        <v>53</v>
      </c>
      <c r="F42" s="136" t="s">
        <v>58</v>
      </c>
      <c r="G42" s="128"/>
      <c r="H42" s="137">
        <v>11</v>
      </c>
      <c r="I42" s="139"/>
      <c r="J42" s="137">
        <v>11</v>
      </c>
      <c r="K42" s="128"/>
      <c r="L42" s="137">
        <v>11</v>
      </c>
      <c r="M42" s="129"/>
      <c r="N42" s="138">
        <v>0</v>
      </c>
      <c r="O42" s="139">
        <v>0</v>
      </c>
      <c r="P42" s="229">
        <v>33</v>
      </c>
      <c r="Q42" s="225"/>
    </row>
    <row r="43" spans="1:17" ht="13.5" thickBot="1" x14ac:dyDescent="0.25">
      <c r="A43" s="20">
        <v>33</v>
      </c>
      <c r="B43" s="140" t="s">
        <v>140</v>
      </c>
      <c r="C43" s="141"/>
      <c r="D43" s="142" t="s">
        <v>53</v>
      </c>
      <c r="E43" s="143" t="s">
        <v>34</v>
      </c>
      <c r="F43" s="144" t="s">
        <v>44</v>
      </c>
      <c r="G43" s="145"/>
      <c r="H43" s="146">
        <v>11</v>
      </c>
      <c r="I43" s="145"/>
      <c r="J43" s="146">
        <v>11</v>
      </c>
      <c r="K43" s="145"/>
      <c r="L43" s="146">
        <v>11</v>
      </c>
      <c r="M43" s="129"/>
      <c r="N43" s="147">
        <v>0</v>
      </c>
      <c r="O43" s="148">
        <v>0</v>
      </c>
      <c r="P43" s="230">
        <v>33</v>
      </c>
      <c r="Q43" s="234"/>
    </row>
    <row r="44" spans="1:17" x14ac:dyDescent="0.2">
      <c r="A44" s="2"/>
      <c r="B44" s="1"/>
      <c r="C44" s="25"/>
      <c r="D44" s="23"/>
      <c r="E44" s="25"/>
      <c r="F44" s="23"/>
      <c r="G44" s="57" t="s">
        <v>9</v>
      </c>
      <c r="H44" s="38"/>
      <c r="I44" s="57" t="s">
        <v>141</v>
      </c>
      <c r="J44" s="1"/>
      <c r="K44" s="57" t="s">
        <v>142</v>
      </c>
      <c r="L44" s="38"/>
      <c r="M44" s="3"/>
      <c r="N44" s="2"/>
      <c r="O44" s="2"/>
      <c r="P44" s="1"/>
    </row>
    <row r="45" spans="1:17" x14ac:dyDescent="0.2">
      <c r="A45" s="2"/>
      <c r="B45" s="56" t="s">
        <v>18</v>
      </c>
      <c r="D45" s="25"/>
      <c r="E45" s="25"/>
      <c r="F45" s="28"/>
      <c r="G45" s="67">
        <f>SUM(G11:G43)/1000</f>
        <v>45.14</v>
      </c>
      <c r="H45" s="101"/>
      <c r="I45" s="67">
        <f>SUM(I11:I43)/1000</f>
        <v>35.755000000000003</v>
      </c>
      <c r="J45" s="101"/>
      <c r="K45" s="67">
        <f>SUM(K11:K43)/1000</f>
        <v>59.335999999999999</v>
      </c>
      <c r="L45" s="101"/>
      <c r="M45" s="102"/>
      <c r="N45" s="67">
        <f>SUM(N11:N43)/1000</f>
        <v>140.23099999999999</v>
      </c>
      <c r="O45" s="2"/>
    </row>
    <row r="46" spans="1:17" x14ac:dyDescent="0.2">
      <c r="A46" s="2"/>
      <c r="B46" s="56" t="s">
        <v>10</v>
      </c>
      <c r="D46" s="25"/>
      <c r="E46" s="25"/>
      <c r="F46" s="28"/>
      <c r="G46" s="67">
        <f>G45/Liste!E5</f>
        <v>1.3678787878787879</v>
      </c>
      <c r="H46" s="101"/>
      <c r="I46" s="67">
        <f>I45/Liste!E5</f>
        <v>1.0834848484848485</v>
      </c>
      <c r="J46" s="101"/>
      <c r="K46" s="67">
        <f>K45/Liste!E5</f>
        <v>1.7980606060606059</v>
      </c>
      <c r="L46" s="101"/>
      <c r="M46" s="102"/>
      <c r="N46" s="67">
        <f>N45/Liste!E5</f>
        <v>4.2494242424242419</v>
      </c>
      <c r="O46" s="2"/>
    </row>
  </sheetData>
  <mergeCells count="5">
    <mergeCell ref="Q9:Q10"/>
    <mergeCell ref="C3:Q3"/>
    <mergeCell ref="C4:Q4"/>
    <mergeCell ref="C5:Q5"/>
    <mergeCell ref="C7:Q7"/>
  </mergeCells>
  <phoneticPr fontId="4" type="noConversion"/>
  <conditionalFormatting sqref="Q11:Q37">
    <cfRule type="cellIs" dxfId="7" priority="5" stopIfTrue="1" operator="equal">
      <formula>"A"</formula>
    </cfRule>
    <cfRule type="cellIs" dxfId="6" priority="6" stopIfTrue="1" operator="equal">
      <formula>"D"</formula>
    </cfRule>
    <cfRule type="cellIs" dxfId="5" priority="7" stopIfTrue="1" operator="equal">
      <formula>"R"</formula>
    </cfRule>
    <cfRule type="cellIs" dxfId="4" priority="8" stopIfTrue="1" operator="equal">
      <formula>"M"</formula>
    </cfRule>
  </conditionalFormatting>
  <conditionalFormatting sqref="Q38:Q43">
    <cfRule type="cellIs" dxfId="3" priority="1" stopIfTrue="1" operator="equal">
      <formula>"A"</formula>
    </cfRule>
    <cfRule type="cellIs" dxfId="2" priority="2" stopIfTrue="1" operator="equal">
      <formula>"D"</formula>
    </cfRule>
    <cfRule type="cellIs" dxfId="1" priority="3" stopIfTrue="1" operator="equal">
      <formula>"R"</formula>
    </cfRule>
    <cfRule type="cellIs" dxfId="0" priority="4" stopIfTrue="1" operator="equal">
      <formula>"M"</formula>
    </cfRule>
  </conditionalFormatting>
  <dataValidations count="1">
    <dataValidation type="list" allowBlank="1" showInputMessage="1" showErrorMessage="1" sqref="Q11:Q43">
      <formula1>"M,R,D,A"</formula1>
    </dataValidation>
  </dataValidations>
  <pageMargins left="0.23622047244094491" right="0.23622047244094491" top="0.74803149606299213" bottom="0.74803149606299213" header="0.31496062992125984" footer="0.31496062992125984"/>
  <pageSetup paperSize="9" scale="80" orientation="portrait" horizontalDpi="4294967293" verticalDpi="4294967293" r:id="rId1"/>
  <headerFooter alignWithMargins="0"/>
  <drawing r:id="rId2"/>
  <legacyDrawing r:id="rId3"/>
  <webPublishItems count="1">
    <webPublishItem id="11158" divId="Modele_3M3S15P-ABS_2017_DEV02_11158" sourceType="sheet" destinationFile="D:\FFPS\FFPS Ed\Grilles Classement 2017 2020\Individuels\3 Manches X Secteurs\3 Manches 3 Secteurs\TestHtml.mht"/>
  </webPublishItem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4"/>
  <dimension ref="A1:P42"/>
  <sheetViews>
    <sheetView topLeftCell="A7" zoomScale="75" zoomScaleNormal="75" workbookViewId="0">
      <selection activeCell="D4" sqref="D4"/>
    </sheetView>
  </sheetViews>
  <sheetFormatPr baseColWidth="10" defaultRowHeight="12.75" x14ac:dyDescent="0.2"/>
  <cols>
    <col min="1" max="3" width="11.42578125" style="104"/>
    <col min="4" max="4" width="14.42578125" customWidth="1"/>
    <col min="5" max="5" width="11.42578125" style="107"/>
    <col min="9" max="9" width="2.140625" customWidth="1"/>
    <col min="12" max="12" width="2.7109375" customWidth="1"/>
    <col min="13" max="13" width="2.7109375" hidden="1" customWidth="1"/>
  </cols>
  <sheetData>
    <row r="1" spans="1:16" x14ac:dyDescent="0.2">
      <c r="A1" s="258" t="s">
        <v>68</v>
      </c>
      <c r="B1" s="253"/>
      <c r="C1" s="254"/>
      <c r="D1" s="116" t="s">
        <v>32</v>
      </c>
      <c r="E1" s="117" t="s">
        <v>66</v>
      </c>
      <c r="F1" s="252" t="s">
        <v>69</v>
      </c>
      <c r="G1" s="253"/>
      <c r="H1" s="254"/>
      <c r="M1">
        <v>1</v>
      </c>
      <c r="N1" s="259" t="s">
        <v>70</v>
      </c>
      <c r="O1" s="260"/>
      <c r="P1" s="261"/>
    </row>
    <row r="2" spans="1:16" ht="13.5" thickBot="1" x14ac:dyDescent="0.25">
      <c r="A2" s="255"/>
      <c r="B2" s="256"/>
      <c r="C2" s="257"/>
      <c r="D2" s="115">
        <f>COUNTA(A4:A36)</f>
        <v>33</v>
      </c>
      <c r="E2" s="114"/>
      <c r="F2" s="255"/>
      <c r="G2" s="256"/>
      <c r="H2" s="257"/>
      <c r="M2">
        <v>1</v>
      </c>
      <c r="N2" s="262"/>
      <c r="O2" s="263"/>
      <c r="P2" s="264"/>
    </row>
    <row r="3" spans="1:16" ht="13.5" thickBot="1" x14ac:dyDescent="0.25">
      <c r="A3" s="109" t="s">
        <v>78</v>
      </c>
      <c r="B3" s="109" t="s">
        <v>79</v>
      </c>
      <c r="C3" s="35" t="s">
        <v>80</v>
      </c>
      <c r="D3" s="110"/>
      <c r="E3" s="114"/>
      <c r="F3" s="111" t="s">
        <v>75</v>
      </c>
      <c r="G3" s="109" t="s">
        <v>76</v>
      </c>
      <c r="H3" s="35" t="s">
        <v>77</v>
      </c>
      <c r="M3">
        <v>1</v>
      </c>
      <c r="N3" s="185" t="s">
        <v>72</v>
      </c>
      <c r="O3" s="186" t="s">
        <v>73</v>
      </c>
      <c r="P3" s="187" t="s">
        <v>74</v>
      </c>
    </row>
    <row r="4" spans="1:16" x14ac:dyDescent="0.2">
      <c r="A4" s="36" t="s">
        <v>33</v>
      </c>
      <c r="B4" s="36" t="s">
        <v>52</v>
      </c>
      <c r="C4" s="36" t="s">
        <v>40</v>
      </c>
      <c r="D4" s="106"/>
      <c r="E4" s="174"/>
      <c r="F4" s="236" t="s">
        <v>33</v>
      </c>
      <c r="G4" s="237" t="s">
        <v>52</v>
      </c>
      <c r="H4" s="237" t="s">
        <v>40</v>
      </c>
      <c r="I4" s="51"/>
      <c r="N4" s="178" t="s">
        <v>33</v>
      </c>
      <c r="O4" s="176" t="s">
        <v>40</v>
      </c>
      <c r="P4" s="179" t="s">
        <v>52</v>
      </c>
    </row>
    <row r="5" spans="1:16" x14ac:dyDescent="0.2">
      <c r="A5" s="37" t="s">
        <v>36</v>
      </c>
      <c r="B5" s="37" t="s">
        <v>40</v>
      </c>
      <c r="C5" s="37" t="s">
        <v>35</v>
      </c>
      <c r="D5" s="106"/>
      <c r="E5" s="174"/>
      <c r="F5" s="238" t="s">
        <v>36</v>
      </c>
      <c r="G5" s="239" t="s">
        <v>40</v>
      </c>
      <c r="H5" s="239" t="s">
        <v>35</v>
      </c>
      <c r="I5" s="51"/>
      <c r="N5" s="180" t="s">
        <v>36</v>
      </c>
      <c r="O5" s="177" t="s">
        <v>35</v>
      </c>
      <c r="P5" s="181" t="s">
        <v>65</v>
      </c>
    </row>
    <row r="6" spans="1:16" x14ac:dyDescent="0.2">
      <c r="A6" s="37" t="s">
        <v>37</v>
      </c>
      <c r="B6" s="37" t="s">
        <v>62</v>
      </c>
      <c r="C6" s="37" t="s">
        <v>42</v>
      </c>
      <c r="D6" s="106"/>
      <c r="E6" s="174"/>
      <c r="F6" s="238" t="s">
        <v>37</v>
      </c>
      <c r="G6" s="239" t="s">
        <v>62</v>
      </c>
      <c r="H6" s="239" t="s">
        <v>42</v>
      </c>
      <c r="I6" s="51"/>
      <c r="N6" s="180" t="s">
        <v>37</v>
      </c>
      <c r="O6" s="177" t="s">
        <v>42</v>
      </c>
      <c r="P6" s="181" t="s">
        <v>54</v>
      </c>
    </row>
    <row r="7" spans="1:16" x14ac:dyDescent="0.2">
      <c r="A7" s="37" t="s">
        <v>39</v>
      </c>
      <c r="B7" s="37" t="s">
        <v>59</v>
      </c>
      <c r="C7" s="37" t="s">
        <v>54</v>
      </c>
      <c r="D7" s="106"/>
      <c r="E7" s="174"/>
      <c r="F7" s="238" t="s">
        <v>39</v>
      </c>
      <c r="G7" s="239" t="s">
        <v>59</v>
      </c>
      <c r="H7" s="239" t="s">
        <v>54</v>
      </c>
      <c r="I7" s="51"/>
      <c r="N7" s="180" t="s">
        <v>39</v>
      </c>
      <c r="O7" s="177" t="s">
        <v>54</v>
      </c>
      <c r="P7" s="181" t="s">
        <v>59</v>
      </c>
    </row>
    <row r="8" spans="1:16" x14ac:dyDescent="0.2">
      <c r="A8" s="37" t="s">
        <v>41</v>
      </c>
      <c r="B8" s="37" t="s">
        <v>56</v>
      </c>
      <c r="C8" s="37" t="s">
        <v>34</v>
      </c>
      <c r="D8" s="106"/>
      <c r="E8" s="174"/>
      <c r="F8" s="238" t="s">
        <v>41</v>
      </c>
      <c r="G8" s="239" t="s">
        <v>56</v>
      </c>
      <c r="H8" s="239" t="s">
        <v>34</v>
      </c>
      <c r="I8" s="51"/>
      <c r="N8" s="180" t="s">
        <v>41</v>
      </c>
      <c r="O8" s="177" t="s">
        <v>34</v>
      </c>
      <c r="P8" s="181" t="s">
        <v>56</v>
      </c>
    </row>
    <row r="9" spans="1:16" x14ac:dyDescent="0.2">
      <c r="A9" s="37" t="s">
        <v>43</v>
      </c>
      <c r="B9" s="37" t="s">
        <v>60</v>
      </c>
      <c r="C9" s="37" t="s">
        <v>63</v>
      </c>
      <c r="D9" s="106"/>
      <c r="E9" s="174"/>
      <c r="F9" s="238" t="s">
        <v>43</v>
      </c>
      <c r="G9" s="239" t="s">
        <v>60</v>
      </c>
      <c r="H9" s="239" t="s">
        <v>63</v>
      </c>
      <c r="I9" s="51"/>
      <c r="N9" s="180" t="s">
        <v>43</v>
      </c>
      <c r="O9" s="177" t="s">
        <v>44</v>
      </c>
      <c r="P9" s="181" t="s">
        <v>60</v>
      </c>
    </row>
    <row r="10" spans="1:16" x14ac:dyDescent="0.2">
      <c r="A10" s="37" t="s">
        <v>45</v>
      </c>
      <c r="B10" s="37" t="s">
        <v>44</v>
      </c>
      <c r="C10" s="37" t="s">
        <v>38</v>
      </c>
      <c r="D10" s="106"/>
      <c r="E10" s="174"/>
      <c r="F10" s="238" t="s">
        <v>45</v>
      </c>
      <c r="G10" s="239" t="s">
        <v>44</v>
      </c>
      <c r="H10" s="239" t="s">
        <v>38</v>
      </c>
      <c r="I10" s="51"/>
      <c r="N10" s="180" t="s">
        <v>45</v>
      </c>
      <c r="O10" s="177" t="s">
        <v>38</v>
      </c>
      <c r="P10" s="181" t="s">
        <v>44</v>
      </c>
    </row>
    <row r="11" spans="1:16" x14ac:dyDescent="0.2">
      <c r="A11" s="37" t="s">
        <v>47</v>
      </c>
      <c r="B11" s="37" t="s">
        <v>61</v>
      </c>
      <c r="C11" s="37" t="s">
        <v>48</v>
      </c>
      <c r="D11" s="106"/>
      <c r="E11" s="174"/>
      <c r="F11" s="238" t="s">
        <v>47</v>
      </c>
      <c r="G11" s="239" t="s">
        <v>61</v>
      </c>
      <c r="H11" s="239" t="s">
        <v>48</v>
      </c>
      <c r="I11" s="51"/>
      <c r="N11" s="180" t="s">
        <v>47</v>
      </c>
      <c r="O11" s="177" t="s">
        <v>46</v>
      </c>
      <c r="P11" s="181" t="s">
        <v>61</v>
      </c>
    </row>
    <row r="12" spans="1:16" x14ac:dyDescent="0.2">
      <c r="A12" s="37" t="s">
        <v>49</v>
      </c>
      <c r="B12" s="37" t="s">
        <v>46</v>
      </c>
      <c r="C12" s="37" t="s">
        <v>50</v>
      </c>
      <c r="D12" s="106"/>
      <c r="E12" s="174"/>
      <c r="F12" s="238" t="s">
        <v>49</v>
      </c>
      <c r="G12" s="239" t="s">
        <v>46</v>
      </c>
      <c r="H12" s="239" t="s">
        <v>50</v>
      </c>
      <c r="I12" s="51"/>
      <c r="N12" s="180" t="s">
        <v>49</v>
      </c>
      <c r="O12" s="177" t="s">
        <v>50</v>
      </c>
      <c r="P12" s="181" t="s">
        <v>46</v>
      </c>
    </row>
    <row r="13" spans="1:16" x14ac:dyDescent="0.2">
      <c r="A13" s="37" t="s">
        <v>51</v>
      </c>
      <c r="B13" s="37" t="s">
        <v>64</v>
      </c>
      <c r="C13" s="37" t="s">
        <v>57</v>
      </c>
      <c r="D13" s="106"/>
      <c r="E13" s="174"/>
      <c r="F13" s="238" t="s">
        <v>51</v>
      </c>
      <c r="G13" s="239" t="s">
        <v>64</v>
      </c>
      <c r="H13" s="239" t="s">
        <v>57</v>
      </c>
      <c r="I13" s="51"/>
      <c r="N13" s="180" t="s">
        <v>51</v>
      </c>
      <c r="O13" s="177" t="s">
        <v>57</v>
      </c>
      <c r="P13" s="181" t="s">
        <v>64</v>
      </c>
    </row>
    <row r="14" spans="1:16" x14ac:dyDescent="0.2">
      <c r="A14" s="37" t="s">
        <v>53</v>
      </c>
      <c r="B14" s="37" t="s">
        <v>34</v>
      </c>
      <c r="C14" s="37" t="s">
        <v>44</v>
      </c>
      <c r="D14" s="106"/>
      <c r="E14" s="114">
        <v>1</v>
      </c>
      <c r="F14" s="238" t="s">
        <v>53</v>
      </c>
      <c r="G14" s="239" t="s">
        <v>34</v>
      </c>
      <c r="H14" s="239" t="s">
        <v>44</v>
      </c>
      <c r="I14" s="51"/>
      <c r="M14">
        <v>1</v>
      </c>
      <c r="N14" s="180" t="s">
        <v>53</v>
      </c>
      <c r="O14" s="177" t="s">
        <v>64</v>
      </c>
      <c r="P14" s="181" t="s">
        <v>62</v>
      </c>
    </row>
    <row r="15" spans="1:16" x14ac:dyDescent="0.2">
      <c r="A15" s="37" t="s">
        <v>58</v>
      </c>
      <c r="B15" s="37" t="s">
        <v>41</v>
      </c>
      <c r="C15" s="37" t="s">
        <v>61</v>
      </c>
      <c r="D15" s="106"/>
      <c r="E15" s="174"/>
      <c r="F15" s="238" t="s">
        <v>58</v>
      </c>
      <c r="G15" s="239" t="s">
        <v>41</v>
      </c>
      <c r="H15" s="239" t="s">
        <v>61</v>
      </c>
      <c r="I15" s="51"/>
      <c r="N15" s="180" t="s">
        <v>58</v>
      </c>
      <c r="O15" s="177" t="s">
        <v>61</v>
      </c>
      <c r="P15" s="181" t="s">
        <v>41</v>
      </c>
    </row>
    <row r="16" spans="1:16" x14ac:dyDescent="0.2">
      <c r="A16" s="37" t="s">
        <v>46</v>
      </c>
      <c r="B16" s="37" t="s">
        <v>42</v>
      </c>
      <c r="C16" s="37" t="s">
        <v>43</v>
      </c>
      <c r="D16" s="106"/>
      <c r="E16" s="174"/>
      <c r="F16" s="238" t="s">
        <v>46</v>
      </c>
      <c r="G16" s="239" t="s">
        <v>42</v>
      </c>
      <c r="H16" s="239" t="s">
        <v>43</v>
      </c>
      <c r="I16" s="51"/>
      <c r="N16" s="180" t="s">
        <v>46</v>
      </c>
      <c r="O16" s="177" t="s">
        <v>43</v>
      </c>
      <c r="P16" s="181" t="s">
        <v>42</v>
      </c>
    </row>
    <row r="17" spans="1:16" x14ac:dyDescent="0.2">
      <c r="A17" s="37" t="s">
        <v>48</v>
      </c>
      <c r="B17" s="37" t="s">
        <v>55</v>
      </c>
      <c r="C17" s="37" t="s">
        <v>51</v>
      </c>
      <c r="D17" s="106"/>
      <c r="E17" s="174"/>
      <c r="F17" s="238" t="s">
        <v>48</v>
      </c>
      <c r="G17" s="239" t="s">
        <v>55</v>
      </c>
      <c r="H17" s="239" t="s">
        <v>51</v>
      </c>
      <c r="I17" s="51"/>
      <c r="N17" s="180" t="s">
        <v>48</v>
      </c>
      <c r="O17" s="177" t="s">
        <v>51</v>
      </c>
      <c r="P17" s="181" t="s">
        <v>55</v>
      </c>
    </row>
    <row r="18" spans="1:16" x14ac:dyDescent="0.2">
      <c r="A18" s="37" t="s">
        <v>60</v>
      </c>
      <c r="B18" s="37" t="s">
        <v>51</v>
      </c>
      <c r="C18" s="37" t="s">
        <v>55</v>
      </c>
      <c r="D18" s="106"/>
      <c r="E18" s="174"/>
      <c r="F18" s="238" t="s">
        <v>60</v>
      </c>
      <c r="G18" s="239" t="s">
        <v>51</v>
      </c>
      <c r="H18" s="239" t="s">
        <v>55</v>
      </c>
      <c r="I18" s="51"/>
      <c r="N18" s="180" t="s">
        <v>60</v>
      </c>
      <c r="O18" s="177" t="s">
        <v>55</v>
      </c>
      <c r="P18" s="181" t="s">
        <v>53</v>
      </c>
    </row>
    <row r="19" spans="1:16" x14ac:dyDescent="0.2">
      <c r="A19" s="37" t="s">
        <v>57</v>
      </c>
      <c r="B19" s="37" t="s">
        <v>45</v>
      </c>
      <c r="C19" s="37" t="s">
        <v>59</v>
      </c>
      <c r="D19" s="106"/>
      <c r="E19" s="174"/>
      <c r="F19" s="238" t="s">
        <v>57</v>
      </c>
      <c r="G19" s="239" t="s">
        <v>45</v>
      </c>
      <c r="H19" s="239" t="s">
        <v>59</v>
      </c>
      <c r="I19" s="51"/>
      <c r="N19" s="180" t="s">
        <v>57</v>
      </c>
      <c r="O19" s="177" t="s">
        <v>59</v>
      </c>
      <c r="P19" s="181" t="s">
        <v>47</v>
      </c>
    </row>
    <row r="20" spans="1:16" x14ac:dyDescent="0.2">
      <c r="A20" s="37" t="s">
        <v>62</v>
      </c>
      <c r="B20" s="37" t="s">
        <v>50</v>
      </c>
      <c r="C20" s="37" t="s">
        <v>33</v>
      </c>
      <c r="D20" s="106"/>
      <c r="E20" s="174"/>
      <c r="F20" s="238" t="s">
        <v>62</v>
      </c>
      <c r="G20" s="239" t="s">
        <v>50</v>
      </c>
      <c r="H20" s="239" t="s">
        <v>33</v>
      </c>
      <c r="I20" s="51"/>
      <c r="N20" s="180" t="s">
        <v>62</v>
      </c>
      <c r="O20" s="177" t="s">
        <v>33</v>
      </c>
      <c r="P20" s="181" t="s">
        <v>50</v>
      </c>
    </row>
    <row r="21" spans="1:16" x14ac:dyDescent="0.2">
      <c r="A21" s="37" t="s">
        <v>54</v>
      </c>
      <c r="B21" s="37" t="s">
        <v>33</v>
      </c>
      <c r="C21" s="37" t="s">
        <v>56</v>
      </c>
      <c r="D21" s="106"/>
      <c r="E21" s="174"/>
      <c r="F21" s="238" t="s">
        <v>54</v>
      </c>
      <c r="G21" s="239" t="s">
        <v>33</v>
      </c>
      <c r="H21" s="239" t="s">
        <v>56</v>
      </c>
      <c r="I21" s="51"/>
      <c r="N21" s="180" t="s">
        <v>54</v>
      </c>
      <c r="O21" s="177" t="s">
        <v>56</v>
      </c>
      <c r="P21" s="181" t="s">
        <v>33</v>
      </c>
    </row>
    <row r="22" spans="1:16" x14ac:dyDescent="0.2">
      <c r="A22" s="37" t="s">
        <v>38</v>
      </c>
      <c r="B22" s="37" t="s">
        <v>47</v>
      </c>
      <c r="C22" s="37" t="s">
        <v>64</v>
      </c>
      <c r="D22" s="106"/>
      <c r="E22" s="174"/>
      <c r="F22" s="238" t="s">
        <v>38</v>
      </c>
      <c r="G22" s="239" t="s">
        <v>47</v>
      </c>
      <c r="H22" s="239" t="s">
        <v>64</v>
      </c>
      <c r="I22" s="51"/>
      <c r="N22" s="180" t="s">
        <v>38</v>
      </c>
      <c r="O22" s="177" t="s">
        <v>63</v>
      </c>
      <c r="P22" s="181" t="s">
        <v>49</v>
      </c>
    </row>
    <row r="23" spans="1:16" x14ac:dyDescent="0.2">
      <c r="A23" s="37" t="s">
        <v>40</v>
      </c>
      <c r="B23" s="37" t="s">
        <v>63</v>
      </c>
      <c r="C23" s="37" t="s">
        <v>39</v>
      </c>
      <c r="D23" s="106"/>
      <c r="E23" s="174"/>
      <c r="F23" s="238" t="s">
        <v>40</v>
      </c>
      <c r="G23" s="239" t="s">
        <v>63</v>
      </c>
      <c r="H23" s="239" t="s">
        <v>39</v>
      </c>
      <c r="I23" s="51"/>
      <c r="N23" s="180" t="s">
        <v>40</v>
      </c>
      <c r="O23" s="177" t="s">
        <v>39</v>
      </c>
      <c r="P23" s="181" t="s">
        <v>63</v>
      </c>
    </row>
    <row r="24" spans="1:16" x14ac:dyDescent="0.2">
      <c r="A24" s="37" t="s">
        <v>65</v>
      </c>
      <c r="B24" s="37" t="s">
        <v>37</v>
      </c>
      <c r="C24" s="37" t="s">
        <v>52</v>
      </c>
      <c r="D24" s="106"/>
      <c r="E24" s="174"/>
      <c r="F24" s="238" t="s">
        <v>65</v>
      </c>
      <c r="G24" s="239" t="s">
        <v>37</v>
      </c>
      <c r="H24" s="239" t="s">
        <v>52</v>
      </c>
      <c r="I24" s="51"/>
      <c r="N24" s="180" t="s">
        <v>65</v>
      </c>
      <c r="O24" s="177" t="s">
        <v>52</v>
      </c>
      <c r="P24" s="181" t="s">
        <v>37</v>
      </c>
    </row>
    <row r="25" spans="1:16" x14ac:dyDescent="0.2">
      <c r="A25" s="37" t="s">
        <v>34</v>
      </c>
      <c r="B25" s="37" t="s">
        <v>35</v>
      </c>
      <c r="C25" s="37" t="s">
        <v>37</v>
      </c>
      <c r="D25" s="106"/>
      <c r="E25" s="174"/>
      <c r="F25" s="238" t="s">
        <v>34</v>
      </c>
      <c r="G25" s="239" t="s">
        <v>35</v>
      </c>
      <c r="H25" s="239" t="s">
        <v>37</v>
      </c>
      <c r="I25" s="51"/>
      <c r="N25" s="180" t="s">
        <v>34</v>
      </c>
      <c r="O25" s="177" t="s">
        <v>37</v>
      </c>
      <c r="P25" s="181" t="s">
        <v>35</v>
      </c>
    </row>
    <row r="26" spans="1:16" x14ac:dyDescent="0.2">
      <c r="A26" s="37" t="s">
        <v>44</v>
      </c>
      <c r="B26" s="37" t="s">
        <v>57</v>
      </c>
      <c r="C26" s="37" t="s">
        <v>49</v>
      </c>
      <c r="D26" s="106"/>
      <c r="E26" s="174"/>
      <c r="F26" s="238" t="s">
        <v>44</v>
      </c>
      <c r="G26" s="239" t="s">
        <v>57</v>
      </c>
      <c r="H26" s="239" t="s">
        <v>49</v>
      </c>
      <c r="I26" s="51"/>
      <c r="N26" s="180" t="s">
        <v>44</v>
      </c>
      <c r="O26" s="177" t="s">
        <v>49</v>
      </c>
      <c r="P26" s="181" t="s">
        <v>57</v>
      </c>
    </row>
    <row r="27" spans="1:16" x14ac:dyDescent="0.2">
      <c r="A27" s="90" t="s">
        <v>63</v>
      </c>
      <c r="B27" s="90" t="s">
        <v>49</v>
      </c>
      <c r="C27" s="90" t="s">
        <v>62</v>
      </c>
      <c r="D27" s="106"/>
      <c r="E27" s="174"/>
      <c r="F27" s="238" t="s">
        <v>63</v>
      </c>
      <c r="G27" s="239" t="s">
        <v>49</v>
      </c>
      <c r="H27" s="239" t="s">
        <v>62</v>
      </c>
      <c r="I27" s="51"/>
      <c r="N27" s="180" t="s">
        <v>63</v>
      </c>
      <c r="O27" s="177" t="s">
        <v>62</v>
      </c>
      <c r="P27" s="181" t="s">
        <v>51</v>
      </c>
    </row>
    <row r="28" spans="1:16" x14ac:dyDescent="0.2">
      <c r="A28" s="90" t="s">
        <v>64</v>
      </c>
      <c r="B28" s="90" t="s">
        <v>43</v>
      </c>
      <c r="C28" s="90" t="s">
        <v>65</v>
      </c>
      <c r="D28" s="106"/>
      <c r="E28" s="174"/>
      <c r="F28" s="236" t="s">
        <v>64</v>
      </c>
      <c r="G28" s="237" t="s">
        <v>43</v>
      </c>
      <c r="H28" s="237" t="s">
        <v>65</v>
      </c>
      <c r="I28" s="51"/>
      <c r="N28" s="180" t="s">
        <v>64</v>
      </c>
      <c r="O28" s="177" t="s">
        <v>65</v>
      </c>
      <c r="P28" s="181" t="s">
        <v>45</v>
      </c>
    </row>
    <row r="29" spans="1:16" x14ac:dyDescent="0.2">
      <c r="A29" s="37" t="s">
        <v>50</v>
      </c>
      <c r="B29" s="37" t="s">
        <v>65</v>
      </c>
      <c r="C29" s="37" t="s">
        <v>45</v>
      </c>
      <c r="D29" s="106"/>
      <c r="E29" s="174"/>
      <c r="F29" s="238" t="s">
        <v>50</v>
      </c>
      <c r="G29" s="239" t="s">
        <v>65</v>
      </c>
      <c r="H29" s="239" t="s">
        <v>45</v>
      </c>
      <c r="I29" s="51"/>
      <c r="N29" s="180" t="s">
        <v>50</v>
      </c>
      <c r="O29" s="177" t="s">
        <v>45</v>
      </c>
      <c r="P29" s="181" t="s">
        <v>34</v>
      </c>
    </row>
    <row r="30" spans="1:16" x14ac:dyDescent="0.2">
      <c r="A30" s="37" t="s">
        <v>52</v>
      </c>
      <c r="B30" s="37" t="s">
        <v>54</v>
      </c>
      <c r="C30" s="37" t="s">
        <v>53</v>
      </c>
      <c r="D30" s="106"/>
      <c r="E30" s="174"/>
      <c r="F30" s="238" t="s">
        <v>52</v>
      </c>
      <c r="G30" s="239" t="s">
        <v>54</v>
      </c>
      <c r="H30" s="239" t="s">
        <v>53</v>
      </c>
      <c r="I30" s="51"/>
      <c r="N30" s="180" t="s">
        <v>52</v>
      </c>
      <c r="O30" s="177" t="s">
        <v>53</v>
      </c>
      <c r="P30" s="181" t="s">
        <v>38</v>
      </c>
    </row>
    <row r="31" spans="1:16" x14ac:dyDescent="0.2">
      <c r="A31" s="37" t="s">
        <v>35</v>
      </c>
      <c r="B31" s="37" t="s">
        <v>39</v>
      </c>
      <c r="C31" s="37" t="s">
        <v>46</v>
      </c>
      <c r="D31" s="106"/>
      <c r="E31" s="174"/>
      <c r="F31" s="238" t="s">
        <v>35</v>
      </c>
      <c r="G31" s="239" t="s">
        <v>39</v>
      </c>
      <c r="H31" s="239" t="s">
        <v>46</v>
      </c>
      <c r="I31" s="51"/>
      <c r="N31" s="180" t="s">
        <v>35</v>
      </c>
      <c r="O31" s="177" t="s">
        <v>58</v>
      </c>
      <c r="P31" s="181" t="s">
        <v>39</v>
      </c>
    </row>
    <row r="32" spans="1:16" x14ac:dyDescent="0.2">
      <c r="A32" s="37" t="s">
        <v>55</v>
      </c>
      <c r="B32" s="37" t="s">
        <v>58</v>
      </c>
      <c r="C32" s="37" t="s">
        <v>47</v>
      </c>
      <c r="D32" s="106"/>
      <c r="E32" s="174"/>
      <c r="F32" s="238" t="s">
        <v>55</v>
      </c>
      <c r="G32" s="239" t="s">
        <v>58</v>
      </c>
      <c r="H32" s="239" t="s">
        <v>47</v>
      </c>
      <c r="I32" s="51"/>
      <c r="N32" s="180" t="s">
        <v>55</v>
      </c>
      <c r="O32" s="177" t="s">
        <v>47</v>
      </c>
      <c r="P32" s="181" t="s">
        <v>58</v>
      </c>
    </row>
    <row r="33" spans="1:16" x14ac:dyDescent="0.2">
      <c r="A33" s="37" t="s">
        <v>56</v>
      </c>
      <c r="B33" s="37" t="s">
        <v>38</v>
      </c>
      <c r="C33" s="37" t="s">
        <v>36</v>
      </c>
      <c r="D33" s="106"/>
      <c r="E33" s="174"/>
      <c r="F33" s="238" t="s">
        <v>56</v>
      </c>
      <c r="G33" s="239" t="s">
        <v>38</v>
      </c>
      <c r="H33" s="239" t="s">
        <v>36</v>
      </c>
      <c r="I33" s="51"/>
      <c r="N33" s="180" t="s">
        <v>56</v>
      </c>
      <c r="O33" s="177" t="s">
        <v>36</v>
      </c>
      <c r="P33" s="181" t="s">
        <v>40</v>
      </c>
    </row>
    <row r="34" spans="1:16" x14ac:dyDescent="0.2">
      <c r="A34" s="37" t="s">
        <v>61</v>
      </c>
      <c r="B34" s="37" t="s">
        <v>36</v>
      </c>
      <c r="C34" s="37" t="s">
        <v>60</v>
      </c>
      <c r="D34" s="173"/>
      <c r="E34" s="174"/>
      <c r="F34" s="238" t="s">
        <v>61</v>
      </c>
      <c r="G34" s="239" t="s">
        <v>36</v>
      </c>
      <c r="H34" s="239" t="s">
        <v>60</v>
      </c>
      <c r="I34" s="51"/>
      <c r="N34" s="180" t="s">
        <v>61</v>
      </c>
      <c r="O34" s="177" t="s">
        <v>60</v>
      </c>
      <c r="P34" s="181" t="s">
        <v>36</v>
      </c>
    </row>
    <row r="35" spans="1:16" x14ac:dyDescent="0.2">
      <c r="A35" s="37" t="s">
        <v>42</v>
      </c>
      <c r="B35" s="37" t="s">
        <v>48</v>
      </c>
      <c r="C35" s="37" t="s">
        <v>41</v>
      </c>
      <c r="D35" s="106"/>
      <c r="E35" s="174"/>
      <c r="F35" s="238" t="s">
        <v>42</v>
      </c>
      <c r="G35" s="239" t="s">
        <v>48</v>
      </c>
      <c r="H35" s="239" t="s">
        <v>41</v>
      </c>
      <c r="I35" s="51"/>
      <c r="N35" s="180" t="s">
        <v>42</v>
      </c>
      <c r="O35" s="177" t="s">
        <v>41</v>
      </c>
      <c r="P35" s="181" t="s">
        <v>48</v>
      </c>
    </row>
    <row r="36" spans="1:16" ht="13.5" thickBot="1" x14ac:dyDescent="0.25">
      <c r="A36" s="37" t="s">
        <v>59</v>
      </c>
      <c r="B36" s="37" t="s">
        <v>53</v>
      </c>
      <c r="C36" s="37" t="s">
        <v>58</v>
      </c>
      <c r="D36" s="106"/>
      <c r="E36" s="114">
        <v>1</v>
      </c>
      <c r="F36" s="238" t="s">
        <v>59</v>
      </c>
      <c r="G36" s="239" t="s">
        <v>53</v>
      </c>
      <c r="H36" s="239" t="s">
        <v>58</v>
      </c>
      <c r="I36" s="51"/>
      <c r="M36">
        <v>1</v>
      </c>
      <c r="N36" s="182" t="s">
        <v>59</v>
      </c>
      <c r="O36" s="183" t="s">
        <v>48</v>
      </c>
      <c r="P36" s="184" t="s">
        <v>43</v>
      </c>
    </row>
    <row r="37" spans="1:16" x14ac:dyDescent="0.2">
      <c r="D37" s="104"/>
      <c r="E37" s="108"/>
    </row>
    <row r="38" spans="1:16" x14ac:dyDescent="0.2">
      <c r="A38" s="105">
        <v>1</v>
      </c>
      <c r="B38" s="105">
        <v>1</v>
      </c>
      <c r="C38" s="105">
        <v>0</v>
      </c>
      <c r="D38" s="104"/>
      <c r="E38" s="108"/>
    </row>
    <row r="39" spans="1:16" x14ac:dyDescent="0.2">
      <c r="A39" s="105">
        <v>0</v>
      </c>
      <c r="B39" s="105">
        <v>1</v>
      </c>
      <c r="C39" s="105">
        <v>1</v>
      </c>
      <c r="D39" s="104"/>
      <c r="E39" s="108"/>
    </row>
    <row r="40" spans="1:16" x14ac:dyDescent="0.2">
      <c r="A40" s="105">
        <v>1</v>
      </c>
      <c r="B40" s="105">
        <v>0</v>
      </c>
      <c r="C40" s="105">
        <v>1</v>
      </c>
      <c r="D40" s="104"/>
      <c r="E40" s="108"/>
    </row>
    <row r="41" spans="1:16" x14ac:dyDescent="0.2">
      <c r="A41" s="105"/>
      <c r="B41" s="105"/>
      <c r="C41" s="105"/>
      <c r="D41" s="104"/>
      <c r="E41" s="108"/>
    </row>
    <row r="42" spans="1:16" x14ac:dyDescent="0.2">
      <c r="A42" s="105">
        <f>MAX(A38:A40)</f>
        <v>1</v>
      </c>
      <c r="B42" s="105">
        <f>MAX(B38:B40)</f>
        <v>1</v>
      </c>
      <c r="C42" s="105">
        <f>MAX(C38:C40)</f>
        <v>1</v>
      </c>
      <c r="J42" t="str">
        <f>Liste!F37</f>
        <v/>
      </c>
    </row>
  </sheetData>
  <sheetProtection password="DDC9" sheet="1" objects="1" scenarios="1"/>
  <mergeCells count="3">
    <mergeCell ref="F1:H2"/>
    <mergeCell ref="A1:C2"/>
    <mergeCell ref="N1:P2"/>
  </mergeCells>
  <pageMargins left="0.7" right="0.7" top="0.75" bottom="0.75" header="0.3" footer="0.3"/>
  <pageSetup paperSize="9" orientation="portrait" horizontalDpi="4294967293" verticalDpi="4294967293" r:id="rId1"/>
  <drawing r:id="rId2"/>
  <legacyDrawing r:id="rId3"/>
  <controls>
    <mc:AlternateContent xmlns:mc="http://schemas.openxmlformats.org/markup-compatibility/2006">
      <mc:Choice Requires="x14">
        <control shapeId="5125" r:id="rId4" name="BtnAjout3">
          <controlPr autoLine="0" r:id="rId5">
            <anchor moveWithCells="1">
              <from>
                <xdr:col>9</xdr:col>
                <xdr:colOff>0</xdr:colOff>
                <xdr:row>8</xdr:row>
                <xdr:rowOff>9525</xdr:rowOff>
              </from>
              <to>
                <xdr:col>11</xdr:col>
                <xdr:colOff>9525</xdr:colOff>
                <xdr:row>9</xdr:row>
                <xdr:rowOff>152400</xdr:rowOff>
              </to>
            </anchor>
          </controlPr>
        </control>
      </mc:Choice>
      <mc:Fallback>
        <control shapeId="5125" r:id="rId4" name="BtnAjout3"/>
      </mc:Fallback>
    </mc:AlternateContent>
    <mc:AlternateContent xmlns:mc="http://schemas.openxmlformats.org/markup-compatibility/2006">
      <mc:Choice Requires="x14">
        <control shapeId="5124" r:id="rId6" name="BtnAjout2">
          <controlPr autoLine="0" r:id="rId7">
            <anchor moveWithCells="1">
              <from>
                <xdr:col>9</xdr:col>
                <xdr:colOff>0</xdr:colOff>
                <xdr:row>5</xdr:row>
                <xdr:rowOff>0</xdr:rowOff>
              </from>
              <to>
                <xdr:col>11</xdr:col>
                <xdr:colOff>9525</xdr:colOff>
                <xdr:row>6</xdr:row>
                <xdr:rowOff>142875</xdr:rowOff>
              </to>
            </anchor>
          </controlPr>
        </control>
      </mc:Choice>
      <mc:Fallback>
        <control shapeId="5124" r:id="rId6" name="BtnAjout2"/>
      </mc:Fallback>
    </mc:AlternateContent>
    <mc:AlternateContent xmlns:mc="http://schemas.openxmlformats.org/markup-compatibility/2006">
      <mc:Choice Requires="x14">
        <control shapeId="5122" r:id="rId8" name="BtnAjout">
          <controlPr autoLine="0" r:id="rId9">
            <anchor moveWithCells="1">
              <from>
                <xdr:col>9</xdr:col>
                <xdr:colOff>0</xdr:colOff>
                <xdr:row>2</xdr:row>
                <xdr:rowOff>19050</xdr:rowOff>
              </from>
              <to>
                <xdr:col>11</xdr:col>
                <xdr:colOff>9525</xdr:colOff>
                <xdr:row>3</xdr:row>
                <xdr:rowOff>152400</xdr:rowOff>
              </to>
            </anchor>
          </controlPr>
        </control>
      </mc:Choice>
      <mc:Fallback>
        <control shapeId="5122" r:id="rId8" name="BtnAjout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I42"/>
  <sheetViews>
    <sheetView topLeftCell="A13" workbookViewId="0">
      <selection activeCell="B8" sqref="B8"/>
    </sheetView>
  </sheetViews>
  <sheetFormatPr baseColWidth="10" defaultRowHeight="12.75" x14ac:dyDescent="0.2"/>
  <cols>
    <col min="1" max="1" width="7.7109375" style="219" customWidth="1"/>
    <col min="2" max="2" width="34.28515625" style="189" customWidth="1"/>
    <col min="3" max="3" width="4.140625" style="189" customWidth="1"/>
    <col min="4" max="7" width="11.42578125" style="220"/>
    <col min="8" max="8" width="13.5703125" style="220" bestFit="1" customWidth="1"/>
    <col min="9" max="9" width="42.85546875" style="189" customWidth="1"/>
    <col min="10" max="16384" width="11.42578125" style="189"/>
  </cols>
  <sheetData>
    <row r="1" spans="1:9" ht="30" customHeight="1" x14ac:dyDescent="0.2">
      <c r="A1" s="265" t="s">
        <v>81</v>
      </c>
      <c r="B1" s="266"/>
      <c r="C1" s="266"/>
      <c r="D1" s="266"/>
      <c r="E1" s="266"/>
      <c r="F1" s="266"/>
      <c r="G1" s="266"/>
      <c r="H1" s="266"/>
      <c r="I1" s="266"/>
    </row>
    <row r="2" spans="1:9" ht="11.25" customHeight="1" thickBot="1" x14ac:dyDescent="0.3">
      <c r="A2" s="190"/>
      <c r="B2" s="191"/>
      <c r="C2" s="191"/>
      <c r="D2" s="192"/>
      <c r="E2" s="192"/>
      <c r="F2" s="192"/>
      <c r="G2" s="192"/>
      <c r="H2" s="192"/>
      <c r="I2" s="191"/>
    </row>
    <row r="3" spans="1:9" ht="20.25" customHeight="1" thickBot="1" x14ac:dyDescent="0.25">
      <c r="A3" s="193" t="s">
        <v>82</v>
      </c>
      <c r="B3" s="194" t="s">
        <v>0</v>
      </c>
      <c r="C3" s="195" t="s">
        <v>19</v>
      </c>
      <c r="D3" s="196" t="s">
        <v>83</v>
      </c>
      <c r="E3" s="196" t="s">
        <v>84</v>
      </c>
      <c r="F3" s="196" t="s">
        <v>85</v>
      </c>
      <c r="G3" s="196" t="s">
        <v>86</v>
      </c>
      <c r="H3" s="197" t="s">
        <v>3</v>
      </c>
      <c r="I3" s="193" t="s">
        <v>87</v>
      </c>
    </row>
    <row r="4" spans="1:9" ht="45" customHeight="1" x14ac:dyDescent="0.25">
      <c r="A4" s="198" t="s">
        <v>33</v>
      </c>
      <c r="B4" s="199"/>
      <c r="C4" s="200"/>
      <c r="D4" s="201"/>
      <c r="E4" s="202"/>
      <c r="F4" s="202"/>
      <c r="G4" s="202"/>
      <c r="H4" s="203"/>
      <c r="I4" s="204"/>
    </row>
    <row r="5" spans="1:9" ht="45" customHeight="1" x14ac:dyDescent="0.25">
      <c r="A5" s="205" t="s">
        <v>36</v>
      </c>
      <c r="B5" s="206"/>
      <c r="C5" s="207"/>
      <c r="D5" s="208"/>
      <c r="E5" s="209"/>
      <c r="F5" s="209"/>
      <c r="G5" s="209"/>
      <c r="H5" s="210"/>
      <c r="I5" s="211"/>
    </row>
    <row r="6" spans="1:9" ht="45" customHeight="1" x14ac:dyDescent="0.25">
      <c r="A6" s="205" t="s">
        <v>37</v>
      </c>
      <c r="B6" s="206"/>
      <c r="C6" s="207"/>
      <c r="D6" s="208"/>
      <c r="E6" s="209"/>
      <c r="F6" s="209"/>
      <c r="G6" s="209"/>
      <c r="H6" s="210"/>
      <c r="I6" s="211"/>
    </row>
    <row r="7" spans="1:9" ht="45" customHeight="1" x14ac:dyDescent="0.25">
      <c r="A7" s="205" t="s">
        <v>39</v>
      </c>
      <c r="B7" s="206"/>
      <c r="C7" s="207"/>
      <c r="D7" s="208"/>
      <c r="E7" s="209"/>
      <c r="F7" s="209"/>
      <c r="G7" s="209"/>
      <c r="H7" s="210"/>
      <c r="I7" s="211"/>
    </row>
    <row r="8" spans="1:9" ht="45" customHeight="1" x14ac:dyDescent="0.25">
      <c r="A8" s="205" t="s">
        <v>41</v>
      </c>
      <c r="B8" s="206"/>
      <c r="C8" s="207"/>
      <c r="D8" s="208"/>
      <c r="E8" s="209"/>
      <c r="F8" s="209"/>
      <c r="G8" s="209"/>
      <c r="H8" s="210"/>
      <c r="I8" s="211"/>
    </row>
    <row r="9" spans="1:9" ht="45" customHeight="1" x14ac:dyDescent="0.25">
      <c r="A9" s="205" t="s">
        <v>43</v>
      </c>
      <c r="B9" s="206"/>
      <c r="C9" s="207"/>
      <c r="D9" s="208"/>
      <c r="E9" s="209"/>
      <c r="F9" s="209"/>
      <c r="G9" s="209"/>
      <c r="H9" s="210"/>
      <c r="I9" s="211"/>
    </row>
    <row r="10" spans="1:9" ht="45" customHeight="1" x14ac:dyDescent="0.25">
      <c r="A10" s="205" t="s">
        <v>45</v>
      </c>
      <c r="B10" s="206"/>
      <c r="C10" s="207"/>
      <c r="D10" s="208"/>
      <c r="E10" s="209"/>
      <c r="F10" s="209"/>
      <c r="G10" s="209"/>
      <c r="H10" s="210"/>
      <c r="I10" s="211"/>
    </row>
    <row r="11" spans="1:9" ht="45" customHeight="1" x14ac:dyDescent="0.25">
      <c r="A11" s="205" t="s">
        <v>47</v>
      </c>
      <c r="B11" s="206"/>
      <c r="C11" s="207"/>
      <c r="D11" s="208"/>
      <c r="E11" s="209"/>
      <c r="F11" s="209"/>
      <c r="G11" s="209"/>
      <c r="H11" s="210"/>
      <c r="I11" s="211"/>
    </row>
    <row r="12" spans="1:9" ht="45" customHeight="1" x14ac:dyDescent="0.25">
      <c r="A12" s="205" t="s">
        <v>49</v>
      </c>
      <c r="B12" s="206"/>
      <c r="C12" s="207"/>
      <c r="D12" s="208"/>
      <c r="E12" s="209"/>
      <c r="F12" s="209"/>
      <c r="G12" s="209"/>
      <c r="H12" s="210"/>
      <c r="I12" s="211"/>
    </row>
    <row r="13" spans="1:9" ht="45" customHeight="1" x14ac:dyDescent="0.25">
      <c r="A13" s="205" t="s">
        <v>51</v>
      </c>
      <c r="B13" s="206"/>
      <c r="C13" s="207"/>
      <c r="D13" s="208"/>
      <c r="E13" s="209"/>
      <c r="F13" s="209"/>
      <c r="G13" s="209"/>
      <c r="H13" s="210"/>
      <c r="I13" s="211"/>
    </row>
    <row r="14" spans="1:9" ht="45" customHeight="1" thickBot="1" x14ac:dyDescent="0.3">
      <c r="A14" s="212" t="s">
        <v>53</v>
      </c>
      <c r="B14" s="213"/>
      <c r="C14" s="214"/>
      <c r="D14" s="215"/>
      <c r="E14" s="216"/>
      <c r="F14" s="216"/>
      <c r="G14" s="216"/>
      <c r="H14" s="217"/>
      <c r="I14" s="218"/>
    </row>
    <row r="15" spans="1:9" ht="30" customHeight="1" x14ac:dyDescent="0.2">
      <c r="A15" s="265" t="s">
        <v>88</v>
      </c>
      <c r="B15" s="266"/>
      <c r="C15" s="266"/>
      <c r="D15" s="266"/>
      <c r="E15" s="266"/>
      <c r="F15" s="266"/>
      <c r="G15" s="266"/>
      <c r="H15" s="266"/>
      <c r="I15" s="266"/>
    </row>
    <row r="16" spans="1:9" ht="11.25" customHeight="1" thickBot="1" x14ac:dyDescent="0.3">
      <c r="A16" s="190"/>
      <c r="B16" s="191"/>
      <c r="C16" s="191"/>
      <c r="D16" s="192"/>
      <c r="E16" s="192"/>
      <c r="F16" s="192"/>
      <c r="G16" s="192"/>
      <c r="H16" s="192"/>
      <c r="I16" s="191"/>
    </row>
    <row r="17" spans="1:9" ht="20.25" customHeight="1" thickBot="1" x14ac:dyDescent="0.25">
      <c r="A17" s="193" t="s">
        <v>82</v>
      </c>
      <c r="B17" s="194" t="s">
        <v>0</v>
      </c>
      <c r="C17" s="195" t="s">
        <v>19</v>
      </c>
      <c r="D17" s="196" t="s">
        <v>83</v>
      </c>
      <c r="E17" s="196" t="s">
        <v>84</v>
      </c>
      <c r="F17" s="196" t="s">
        <v>85</v>
      </c>
      <c r="G17" s="196" t="s">
        <v>86</v>
      </c>
      <c r="H17" s="197" t="s">
        <v>3</v>
      </c>
      <c r="I17" s="193" t="s">
        <v>87</v>
      </c>
    </row>
    <row r="18" spans="1:9" ht="45" customHeight="1" x14ac:dyDescent="0.25">
      <c r="A18" s="198" t="s">
        <v>58</v>
      </c>
      <c r="B18" s="199"/>
      <c r="C18" s="200"/>
      <c r="D18" s="201"/>
      <c r="E18" s="202"/>
      <c r="F18" s="202"/>
      <c r="G18" s="202"/>
      <c r="H18" s="203"/>
      <c r="I18" s="204"/>
    </row>
    <row r="19" spans="1:9" ht="45" customHeight="1" x14ac:dyDescent="0.25">
      <c r="A19" s="205" t="s">
        <v>46</v>
      </c>
      <c r="B19" s="206"/>
      <c r="C19" s="207"/>
      <c r="D19" s="208"/>
      <c r="E19" s="209"/>
      <c r="F19" s="209"/>
      <c r="G19" s="209"/>
      <c r="H19" s="210"/>
      <c r="I19" s="211"/>
    </row>
    <row r="20" spans="1:9" ht="45" customHeight="1" x14ac:dyDescent="0.25">
      <c r="A20" s="205" t="s">
        <v>48</v>
      </c>
      <c r="B20" s="206"/>
      <c r="C20" s="207"/>
      <c r="D20" s="208"/>
      <c r="E20" s="209"/>
      <c r="F20" s="209"/>
      <c r="G20" s="209"/>
      <c r="H20" s="210"/>
      <c r="I20" s="211"/>
    </row>
    <row r="21" spans="1:9" ht="45" customHeight="1" x14ac:dyDescent="0.25">
      <c r="A21" s="205" t="s">
        <v>60</v>
      </c>
      <c r="B21" s="206"/>
      <c r="C21" s="207"/>
      <c r="D21" s="208"/>
      <c r="E21" s="209"/>
      <c r="F21" s="209"/>
      <c r="G21" s="209"/>
      <c r="H21" s="210"/>
      <c r="I21" s="211"/>
    </row>
    <row r="22" spans="1:9" ht="45" customHeight="1" x14ac:dyDescent="0.25">
      <c r="A22" s="205" t="s">
        <v>57</v>
      </c>
      <c r="B22" s="206"/>
      <c r="C22" s="207"/>
      <c r="D22" s="208"/>
      <c r="E22" s="209"/>
      <c r="F22" s="209"/>
      <c r="G22" s="209"/>
      <c r="H22" s="210"/>
      <c r="I22" s="211"/>
    </row>
    <row r="23" spans="1:9" ht="45" customHeight="1" x14ac:dyDescent="0.25">
      <c r="A23" s="205" t="s">
        <v>62</v>
      </c>
      <c r="B23" s="206"/>
      <c r="C23" s="207"/>
      <c r="D23" s="208"/>
      <c r="E23" s="209"/>
      <c r="F23" s="209"/>
      <c r="G23" s="209"/>
      <c r="H23" s="210"/>
      <c r="I23" s="211"/>
    </row>
    <row r="24" spans="1:9" ht="45" customHeight="1" x14ac:dyDescent="0.25">
      <c r="A24" s="205" t="s">
        <v>54</v>
      </c>
      <c r="B24" s="206"/>
      <c r="C24" s="207"/>
      <c r="D24" s="208"/>
      <c r="E24" s="209"/>
      <c r="F24" s="209"/>
      <c r="G24" s="209"/>
      <c r="H24" s="210"/>
      <c r="I24" s="211"/>
    </row>
    <row r="25" spans="1:9" ht="45" customHeight="1" x14ac:dyDescent="0.25">
      <c r="A25" s="205" t="s">
        <v>38</v>
      </c>
      <c r="B25" s="206"/>
      <c r="C25" s="207"/>
      <c r="D25" s="208"/>
      <c r="E25" s="209"/>
      <c r="F25" s="209"/>
      <c r="G25" s="209"/>
      <c r="H25" s="210"/>
      <c r="I25" s="211"/>
    </row>
    <row r="26" spans="1:9" ht="45" customHeight="1" x14ac:dyDescent="0.25">
      <c r="A26" s="205" t="s">
        <v>40</v>
      </c>
      <c r="B26" s="206"/>
      <c r="C26" s="207"/>
      <c r="D26" s="208"/>
      <c r="E26" s="209"/>
      <c r="F26" s="209"/>
      <c r="G26" s="209"/>
      <c r="H26" s="210"/>
      <c r="I26" s="211"/>
    </row>
    <row r="27" spans="1:9" ht="45" customHeight="1" x14ac:dyDescent="0.25">
      <c r="A27" s="205" t="s">
        <v>65</v>
      </c>
      <c r="B27" s="206"/>
      <c r="C27" s="207"/>
      <c r="D27" s="208"/>
      <c r="E27" s="209"/>
      <c r="F27" s="209"/>
      <c r="G27" s="209"/>
      <c r="H27" s="210"/>
      <c r="I27" s="211"/>
    </row>
    <row r="28" spans="1:9" ht="45" customHeight="1" thickBot="1" x14ac:dyDescent="0.3">
      <c r="A28" s="212" t="s">
        <v>34</v>
      </c>
      <c r="B28" s="213"/>
      <c r="C28" s="214"/>
      <c r="D28" s="215"/>
      <c r="E28" s="216"/>
      <c r="F28" s="216"/>
      <c r="G28" s="216"/>
      <c r="H28" s="217"/>
      <c r="I28" s="218"/>
    </row>
    <row r="29" spans="1:9" ht="30" customHeight="1" x14ac:dyDescent="0.2">
      <c r="A29" s="265" t="s">
        <v>89</v>
      </c>
      <c r="B29" s="266"/>
      <c r="C29" s="266"/>
      <c r="D29" s="266"/>
      <c r="E29" s="266"/>
      <c r="F29" s="266"/>
      <c r="G29" s="266"/>
      <c r="H29" s="266"/>
      <c r="I29" s="266"/>
    </row>
    <row r="30" spans="1:9" ht="11.25" customHeight="1" thickBot="1" x14ac:dyDescent="0.3">
      <c r="A30" s="190"/>
      <c r="B30" s="191"/>
      <c r="C30" s="191"/>
      <c r="D30" s="192"/>
      <c r="E30" s="192"/>
      <c r="F30" s="192"/>
      <c r="G30" s="192"/>
      <c r="H30" s="192"/>
      <c r="I30" s="191"/>
    </row>
    <row r="31" spans="1:9" ht="20.25" customHeight="1" thickBot="1" x14ac:dyDescent="0.25">
      <c r="A31" s="193" t="s">
        <v>82</v>
      </c>
      <c r="B31" s="194" t="s">
        <v>0</v>
      </c>
      <c r="C31" s="195" t="s">
        <v>19</v>
      </c>
      <c r="D31" s="196" t="s">
        <v>83</v>
      </c>
      <c r="E31" s="196" t="s">
        <v>84</v>
      </c>
      <c r="F31" s="196" t="s">
        <v>85</v>
      </c>
      <c r="G31" s="196" t="s">
        <v>86</v>
      </c>
      <c r="H31" s="197" t="s">
        <v>3</v>
      </c>
      <c r="I31" s="193" t="s">
        <v>87</v>
      </c>
    </row>
    <row r="32" spans="1:9" ht="45" customHeight="1" x14ac:dyDescent="0.25">
      <c r="A32" s="198" t="s">
        <v>44</v>
      </c>
      <c r="B32" s="199"/>
      <c r="C32" s="200"/>
      <c r="D32" s="201"/>
      <c r="E32" s="202"/>
      <c r="F32" s="202"/>
      <c r="G32" s="202"/>
      <c r="H32" s="203"/>
      <c r="I32" s="204"/>
    </row>
    <row r="33" spans="1:9" ht="45" customHeight="1" x14ac:dyDescent="0.25">
      <c r="A33" s="205" t="s">
        <v>63</v>
      </c>
      <c r="B33" s="206"/>
      <c r="C33" s="207"/>
      <c r="D33" s="208"/>
      <c r="E33" s="209"/>
      <c r="F33" s="209"/>
      <c r="G33" s="209"/>
      <c r="H33" s="210"/>
      <c r="I33" s="211"/>
    </row>
    <row r="34" spans="1:9" ht="45" customHeight="1" x14ac:dyDescent="0.25">
      <c r="A34" s="205" t="s">
        <v>64</v>
      </c>
      <c r="B34" s="206"/>
      <c r="C34" s="207"/>
      <c r="D34" s="208"/>
      <c r="E34" s="209"/>
      <c r="F34" s="209"/>
      <c r="G34" s="209"/>
      <c r="H34" s="210"/>
      <c r="I34" s="211"/>
    </row>
    <row r="35" spans="1:9" ht="45" customHeight="1" x14ac:dyDescent="0.25">
      <c r="A35" s="205" t="s">
        <v>50</v>
      </c>
      <c r="B35" s="206"/>
      <c r="C35" s="207"/>
      <c r="D35" s="208"/>
      <c r="E35" s="209"/>
      <c r="F35" s="209"/>
      <c r="G35" s="209"/>
      <c r="H35" s="210"/>
      <c r="I35" s="211"/>
    </row>
    <row r="36" spans="1:9" ht="45" customHeight="1" x14ac:dyDescent="0.25">
      <c r="A36" s="205" t="s">
        <v>52</v>
      </c>
      <c r="B36" s="206"/>
      <c r="C36" s="207"/>
      <c r="D36" s="208"/>
      <c r="E36" s="209"/>
      <c r="F36" s="209"/>
      <c r="G36" s="209"/>
      <c r="H36" s="210"/>
      <c r="I36" s="211"/>
    </row>
    <row r="37" spans="1:9" ht="45" customHeight="1" x14ac:dyDescent="0.25">
      <c r="A37" s="205" t="s">
        <v>35</v>
      </c>
      <c r="B37" s="206"/>
      <c r="C37" s="207"/>
      <c r="D37" s="208"/>
      <c r="E37" s="209"/>
      <c r="F37" s="209"/>
      <c r="G37" s="209"/>
      <c r="H37" s="210"/>
      <c r="I37" s="211"/>
    </row>
    <row r="38" spans="1:9" ht="45" customHeight="1" x14ac:dyDescent="0.25">
      <c r="A38" s="205" t="s">
        <v>55</v>
      </c>
      <c r="B38" s="206"/>
      <c r="C38" s="207"/>
      <c r="D38" s="208"/>
      <c r="E38" s="209"/>
      <c r="F38" s="209"/>
      <c r="G38" s="209"/>
      <c r="H38" s="210"/>
      <c r="I38" s="211"/>
    </row>
    <row r="39" spans="1:9" ht="45" customHeight="1" x14ac:dyDescent="0.25">
      <c r="A39" s="205" t="s">
        <v>56</v>
      </c>
      <c r="B39" s="206"/>
      <c r="C39" s="207"/>
      <c r="D39" s="208"/>
      <c r="E39" s="209"/>
      <c r="F39" s="209"/>
      <c r="G39" s="209"/>
      <c r="H39" s="210"/>
      <c r="I39" s="211"/>
    </row>
    <row r="40" spans="1:9" ht="45" customHeight="1" x14ac:dyDescent="0.25">
      <c r="A40" s="205" t="s">
        <v>61</v>
      </c>
      <c r="B40" s="206"/>
      <c r="C40" s="207"/>
      <c r="D40" s="208"/>
      <c r="E40" s="209"/>
      <c r="F40" s="209"/>
      <c r="G40" s="209"/>
      <c r="H40" s="210"/>
      <c r="I40" s="211"/>
    </row>
    <row r="41" spans="1:9" ht="45" customHeight="1" x14ac:dyDescent="0.25">
      <c r="A41" s="205" t="s">
        <v>42</v>
      </c>
      <c r="B41" s="206"/>
      <c r="C41" s="207"/>
      <c r="D41" s="208"/>
      <c r="E41" s="209"/>
      <c r="F41" s="209"/>
      <c r="G41" s="209"/>
      <c r="H41" s="210"/>
      <c r="I41" s="211"/>
    </row>
    <row r="42" spans="1:9" ht="45" customHeight="1" thickBot="1" x14ac:dyDescent="0.3">
      <c r="A42" s="212" t="s">
        <v>59</v>
      </c>
      <c r="B42" s="213"/>
      <c r="C42" s="214"/>
      <c r="D42" s="215"/>
      <c r="E42" s="216"/>
      <c r="F42" s="216"/>
      <c r="G42" s="216"/>
      <c r="H42" s="217"/>
      <c r="I42" s="218"/>
    </row>
  </sheetData>
  <sheetProtection password="DDC9" sheet="1" objects="1" scenarios="1"/>
  <mergeCells count="3">
    <mergeCell ref="A1:I1"/>
    <mergeCell ref="A15:I15"/>
    <mergeCell ref="A29:I29"/>
  </mergeCells>
  <pageMargins left="0" right="0" top="0" bottom="0" header="0.31496062992125984" footer="0.31496062992125984"/>
  <pageSetup paperSize="9" orientation="landscape" horizontalDpi="4294967293" verticalDpi="4294967293" r:id="rId1"/>
  <rowBreaks count="2" manualBreakCount="2">
    <brk id="14" max="8" man="1"/>
    <brk id="28" max="8" man="1"/>
  </rowBreaks>
  <colBreaks count="1" manualBreakCount="1">
    <brk id="1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I42"/>
  <sheetViews>
    <sheetView workbookViewId="0">
      <selection activeCell="B42" sqref="B42"/>
    </sheetView>
  </sheetViews>
  <sheetFormatPr baseColWidth="10" defaultRowHeight="12.75" x14ac:dyDescent="0.2"/>
  <cols>
    <col min="1" max="1" width="7.7109375" style="219" customWidth="1"/>
    <col min="2" max="2" width="34.28515625" style="189" customWidth="1"/>
    <col min="3" max="3" width="4.140625" style="189" customWidth="1"/>
    <col min="4" max="7" width="11.42578125" style="220"/>
    <col min="8" max="8" width="13.5703125" style="220" bestFit="1" customWidth="1"/>
    <col min="9" max="9" width="42.85546875" style="189" customWidth="1"/>
    <col min="10" max="16384" width="11.42578125" style="189"/>
  </cols>
  <sheetData>
    <row r="1" spans="1:9" ht="30" customHeight="1" x14ac:dyDescent="0.2">
      <c r="A1" s="265" t="s">
        <v>90</v>
      </c>
      <c r="B1" s="266"/>
      <c r="C1" s="266"/>
      <c r="D1" s="266"/>
      <c r="E1" s="266"/>
      <c r="F1" s="266"/>
      <c r="G1" s="266"/>
      <c r="H1" s="266"/>
      <c r="I1" s="266"/>
    </row>
    <row r="2" spans="1:9" ht="11.25" customHeight="1" thickBot="1" x14ac:dyDescent="0.3">
      <c r="A2" s="190"/>
      <c r="B2" s="191"/>
      <c r="C2" s="191"/>
      <c r="D2" s="192"/>
      <c r="E2" s="192"/>
      <c r="F2" s="192"/>
      <c r="G2" s="192"/>
      <c r="H2" s="192"/>
      <c r="I2" s="191"/>
    </row>
    <row r="3" spans="1:9" ht="20.25" customHeight="1" thickBot="1" x14ac:dyDescent="0.25">
      <c r="A3" s="193" t="s">
        <v>82</v>
      </c>
      <c r="B3" s="194" t="s">
        <v>0</v>
      </c>
      <c r="C3" s="195" t="s">
        <v>19</v>
      </c>
      <c r="D3" s="196" t="s">
        <v>83</v>
      </c>
      <c r="E3" s="196" t="s">
        <v>84</v>
      </c>
      <c r="F3" s="196" t="s">
        <v>85</v>
      </c>
      <c r="G3" s="196" t="s">
        <v>86</v>
      </c>
      <c r="H3" s="197" t="s">
        <v>3</v>
      </c>
      <c r="I3" s="193" t="s">
        <v>87</v>
      </c>
    </row>
    <row r="4" spans="1:9" ht="45" customHeight="1" x14ac:dyDescent="0.25">
      <c r="A4" s="198" t="s">
        <v>33</v>
      </c>
      <c r="B4" s="199"/>
      <c r="C4" s="200"/>
      <c r="D4" s="201"/>
      <c r="E4" s="202"/>
      <c r="F4" s="202"/>
      <c r="G4" s="202"/>
      <c r="H4" s="203"/>
      <c r="I4" s="204"/>
    </row>
    <row r="5" spans="1:9" ht="45" customHeight="1" x14ac:dyDescent="0.25">
      <c r="A5" s="205" t="s">
        <v>36</v>
      </c>
      <c r="B5" s="206"/>
      <c r="C5" s="207"/>
      <c r="D5" s="208"/>
      <c r="E5" s="209"/>
      <c r="F5" s="209"/>
      <c r="G5" s="209"/>
      <c r="H5" s="210"/>
      <c r="I5" s="211"/>
    </row>
    <row r="6" spans="1:9" ht="45" customHeight="1" x14ac:dyDescent="0.25">
      <c r="A6" s="205" t="s">
        <v>37</v>
      </c>
      <c r="B6" s="206"/>
      <c r="C6" s="207"/>
      <c r="D6" s="208"/>
      <c r="E6" s="209"/>
      <c r="F6" s="209"/>
      <c r="G6" s="209"/>
      <c r="H6" s="210"/>
      <c r="I6" s="211"/>
    </row>
    <row r="7" spans="1:9" ht="45" customHeight="1" x14ac:dyDescent="0.25">
      <c r="A7" s="205" t="s">
        <v>39</v>
      </c>
      <c r="B7" s="206"/>
      <c r="C7" s="207"/>
      <c r="D7" s="208"/>
      <c r="E7" s="209"/>
      <c r="F7" s="209"/>
      <c r="G7" s="209"/>
      <c r="H7" s="210"/>
      <c r="I7" s="211"/>
    </row>
    <row r="8" spans="1:9" ht="45" customHeight="1" x14ac:dyDescent="0.25">
      <c r="A8" s="205" t="s">
        <v>41</v>
      </c>
      <c r="B8" s="206"/>
      <c r="C8" s="207"/>
      <c r="D8" s="208"/>
      <c r="E8" s="209"/>
      <c r="F8" s="209"/>
      <c r="G8" s="209"/>
      <c r="H8" s="210"/>
      <c r="I8" s="211"/>
    </row>
    <row r="9" spans="1:9" ht="45" customHeight="1" x14ac:dyDescent="0.25">
      <c r="A9" s="205" t="s">
        <v>43</v>
      </c>
      <c r="B9" s="206"/>
      <c r="C9" s="207"/>
      <c r="D9" s="208"/>
      <c r="E9" s="209"/>
      <c r="F9" s="209"/>
      <c r="G9" s="209"/>
      <c r="H9" s="210"/>
      <c r="I9" s="211"/>
    </row>
    <row r="10" spans="1:9" ht="45" customHeight="1" x14ac:dyDescent="0.25">
      <c r="A10" s="205" t="s">
        <v>45</v>
      </c>
      <c r="B10" s="206"/>
      <c r="C10" s="207"/>
      <c r="D10" s="208"/>
      <c r="E10" s="209"/>
      <c r="F10" s="209"/>
      <c r="G10" s="209"/>
      <c r="H10" s="210"/>
      <c r="I10" s="211"/>
    </row>
    <row r="11" spans="1:9" ht="45" customHeight="1" x14ac:dyDescent="0.25">
      <c r="A11" s="205" t="s">
        <v>47</v>
      </c>
      <c r="B11" s="206"/>
      <c r="C11" s="207"/>
      <c r="D11" s="208"/>
      <c r="E11" s="209"/>
      <c r="F11" s="209"/>
      <c r="G11" s="209"/>
      <c r="H11" s="210"/>
      <c r="I11" s="211"/>
    </row>
    <row r="12" spans="1:9" ht="45" customHeight="1" x14ac:dyDescent="0.25">
      <c r="A12" s="205" t="s">
        <v>49</v>
      </c>
      <c r="B12" s="206"/>
      <c r="C12" s="207"/>
      <c r="D12" s="208"/>
      <c r="E12" s="209"/>
      <c r="F12" s="209"/>
      <c r="G12" s="209"/>
      <c r="H12" s="210"/>
      <c r="I12" s="211"/>
    </row>
    <row r="13" spans="1:9" ht="45" customHeight="1" x14ac:dyDescent="0.25">
      <c r="A13" s="205" t="s">
        <v>51</v>
      </c>
      <c r="B13" s="206"/>
      <c r="C13" s="207"/>
      <c r="D13" s="208"/>
      <c r="E13" s="209"/>
      <c r="F13" s="209"/>
      <c r="G13" s="209"/>
      <c r="H13" s="210"/>
      <c r="I13" s="211"/>
    </row>
    <row r="14" spans="1:9" ht="45" customHeight="1" thickBot="1" x14ac:dyDescent="0.3">
      <c r="A14" s="212" t="s">
        <v>53</v>
      </c>
      <c r="B14" s="213"/>
      <c r="C14" s="214"/>
      <c r="D14" s="215"/>
      <c r="E14" s="216"/>
      <c r="F14" s="216"/>
      <c r="G14" s="216"/>
      <c r="H14" s="217"/>
      <c r="I14" s="218"/>
    </row>
    <row r="15" spans="1:9" ht="30" customHeight="1" x14ac:dyDescent="0.2">
      <c r="A15" s="265" t="s">
        <v>91</v>
      </c>
      <c r="B15" s="266"/>
      <c r="C15" s="266"/>
      <c r="D15" s="266"/>
      <c r="E15" s="266"/>
      <c r="F15" s="266"/>
      <c r="G15" s="266"/>
      <c r="H15" s="266"/>
      <c r="I15" s="266"/>
    </row>
    <row r="16" spans="1:9" ht="11.25" customHeight="1" thickBot="1" x14ac:dyDescent="0.3">
      <c r="A16" s="190"/>
      <c r="B16" s="191"/>
      <c r="C16" s="191"/>
      <c r="D16" s="192"/>
      <c r="E16" s="192"/>
      <c r="F16" s="192"/>
      <c r="G16" s="192"/>
      <c r="H16" s="192"/>
      <c r="I16" s="191"/>
    </row>
    <row r="17" spans="1:9" ht="20.25" customHeight="1" thickBot="1" x14ac:dyDescent="0.25">
      <c r="A17" s="193" t="s">
        <v>82</v>
      </c>
      <c r="B17" s="194" t="s">
        <v>0</v>
      </c>
      <c r="C17" s="195" t="s">
        <v>19</v>
      </c>
      <c r="D17" s="196" t="s">
        <v>83</v>
      </c>
      <c r="E17" s="196" t="s">
        <v>84</v>
      </c>
      <c r="F17" s="196" t="s">
        <v>85</v>
      </c>
      <c r="G17" s="196" t="s">
        <v>86</v>
      </c>
      <c r="H17" s="197" t="s">
        <v>3</v>
      </c>
      <c r="I17" s="193" t="s">
        <v>87</v>
      </c>
    </row>
    <row r="18" spans="1:9" ht="45" customHeight="1" x14ac:dyDescent="0.25">
      <c r="A18" s="198" t="s">
        <v>58</v>
      </c>
      <c r="B18" s="199"/>
      <c r="C18" s="200"/>
      <c r="D18" s="201"/>
      <c r="E18" s="202"/>
      <c r="F18" s="202"/>
      <c r="G18" s="202"/>
      <c r="H18" s="203"/>
      <c r="I18" s="204"/>
    </row>
    <row r="19" spans="1:9" ht="45" customHeight="1" x14ac:dyDescent="0.25">
      <c r="A19" s="205" t="s">
        <v>46</v>
      </c>
      <c r="B19" s="206"/>
      <c r="C19" s="207"/>
      <c r="D19" s="208"/>
      <c r="E19" s="209"/>
      <c r="F19" s="209"/>
      <c r="G19" s="209"/>
      <c r="H19" s="210"/>
      <c r="I19" s="211"/>
    </row>
    <row r="20" spans="1:9" ht="45" customHeight="1" x14ac:dyDescent="0.25">
      <c r="A20" s="205" t="s">
        <v>48</v>
      </c>
      <c r="B20" s="206"/>
      <c r="C20" s="207"/>
      <c r="D20" s="208"/>
      <c r="E20" s="209"/>
      <c r="F20" s="209"/>
      <c r="G20" s="209"/>
      <c r="H20" s="210"/>
      <c r="I20" s="211"/>
    </row>
    <row r="21" spans="1:9" ht="45" customHeight="1" x14ac:dyDescent="0.25">
      <c r="A21" s="205" t="s">
        <v>60</v>
      </c>
      <c r="B21" s="206"/>
      <c r="C21" s="207"/>
      <c r="D21" s="208"/>
      <c r="E21" s="209"/>
      <c r="F21" s="209"/>
      <c r="G21" s="209"/>
      <c r="H21" s="210"/>
      <c r="I21" s="211"/>
    </row>
    <row r="22" spans="1:9" ht="45" customHeight="1" x14ac:dyDescent="0.25">
      <c r="A22" s="205" t="s">
        <v>57</v>
      </c>
      <c r="B22" s="206"/>
      <c r="C22" s="207"/>
      <c r="D22" s="208"/>
      <c r="E22" s="209"/>
      <c r="F22" s="209"/>
      <c r="G22" s="209"/>
      <c r="H22" s="210"/>
      <c r="I22" s="211"/>
    </row>
    <row r="23" spans="1:9" ht="45" customHeight="1" x14ac:dyDescent="0.25">
      <c r="A23" s="205" t="s">
        <v>62</v>
      </c>
      <c r="B23" s="206"/>
      <c r="C23" s="207"/>
      <c r="D23" s="208"/>
      <c r="E23" s="209"/>
      <c r="F23" s="209"/>
      <c r="G23" s="209"/>
      <c r="H23" s="210"/>
      <c r="I23" s="211"/>
    </row>
    <row r="24" spans="1:9" ht="45" customHeight="1" x14ac:dyDescent="0.25">
      <c r="A24" s="205" t="s">
        <v>54</v>
      </c>
      <c r="B24" s="206"/>
      <c r="C24" s="207"/>
      <c r="D24" s="208"/>
      <c r="E24" s="209"/>
      <c r="F24" s="209"/>
      <c r="G24" s="209"/>
      <c r="H24" s="210"/>
      <c r="I24" s="211"/>
    </row>
    <row r="25" spans="1:9" ht="45" customHeight="1" x14ac:dyDescent="0.25">
      <c r="A25" s="205" t="s">
        <v>38</v>
      </c>
      <c r="B25" s="206"/>
      <c r="C25" s="207"/>
      <c r="D25" s="208"/>
      <c r="E25" s="209"/>
      <c r="F25" s="209"/>
      <c r="G25" s="209"/>
      <c r="H25" s="210"/>
      <c r="I25" s="211"/>
    </row>
    <row r="26" spans="1:9" ht="45" customHeight="1" x14ac:dyDescent="0.25">
      <c r="A26" s="205" t="s">
        <v>40</v>
      </c>
      <c r="B26" s="206"/>
      <c r="C26" s="207"/>
      <c r="D26" s="208"/>
      <c r="E26" s="209"/>
      <c r="F26" s="209"/>
      <c r="G26" s="209"/>
      <c r="H26" s="210"/>
      <c r="I26" s="211"/>
    </row>
    <row r="27" spans="1:9" ht="45" customHeight="1" x14ac:dyDescent="0.25">
      <c r="A27" s="205" t="s">
        <v>65</v>
      </c>
      <c r="B27" s="206"/>
      <c r="C27" s="207"/>
      <c r="D27" s="208"/>
      <c r="E27" s="209"/>
      <c r="F27" s="209"/>
      <c r="G27" s="209"/>
      <c r="H27" s="210"/>
      <c r="I27" s="211"/>
    </row>
    <row r="28" spans="1:9" ht="45" customHeight="1" thickBot="1" x14ac:dyDescent="0.3">
      <c r="A28" s="212" t="s">
        <v>34</v>
      </c>
      <c r="B28" s="213"/>
      <c r="C28" s="214"/>
      <c r="D28" s="215"/>
      <c r="E28" s="216"/>
      <c r="F28" s="216"/>
      <c r="G28" s="216"/>
      <c r="H28" s="217"/>
      <c r="I28" s="218"/>
    </row>
    <row r="29" spans="1:9" ht="30" customHeight="1" x14ac:dyDescent="0.2">
      <c r="A29" s="265" t="s">
        <v>92</v>
      </c>
      <c r="B29" s="266"/>
      <c r="C29" s="266"/>
      <c r="D29" s="266"/>
      <c r="E29" s="266"/>
      <c r="F29" s="266"/>
      <c r="G29" s="266"/>
      <c r="H29" s="266"/>
      <c r="I29" s="266"/>
    </row>
    <row r="30" spans="1:9" ht="11.25" customHeight="1" thickBot="1" x14ac:dyDescent="0.3">
      <c r="A30" s="190"/>
      <c r="B30" s="191"/>
      <c r="C30" s="191"/>
      <c r="D30" s="192"/>
      <c r="E30" s="192"/>
      <c r="F30" s="192"/>
      <c r="G30" s="192"/>
      <c r="H30" s="192"/>
      <c r="I30" s="191"/>
    </row>
    <row r="31" spans="1:9" ht="20.25" customHeight="1" thickBot="1" x14ac:dyDescent="0.25">
      <c r="A31" s="193" t="s">
        <v>82</v>
      </c>
      <c r="B31" s="194" t="s">
        <v>0</v>
      </c>
      <c r="C31" s="195" t="s">
        <v>19</v>
      </c>
      <c r="D31" s="196" t="s">
        <v>83</v>
      </c>
      <c r="E31" s="196" t="s">
        <v>84</v>
      </c>
      <c r="F31" s="196" t="s">
        <v>85</v>
      </c>
      <c r="G31" s="196" t="s">
        <v>86</v>
      </c>
      <c r="H31" s="197" t="s">
        <v>3</v>
      </c>
      <c r="I31" s="193" t="s">
        <v>87</v>
      </c>
    </row>
    <row r="32" spans="1:9" ht="45" customHeight="1" x14ac:dyDescent="0.25">
      <c r="A32" s="198" t="s">
        <v>44</v>
      </c>
      <c r="B32" s="199"/>
      <c r="C32" s="200"/>
      <c r="D32" s="201"/>
      <c r="E32" s="202"/>
      <c r="F32" s="202"/>
      <c r="G32" s="202"/>
      <c r="H32" s="203"/>
      <c r="I32" s="204"/>
    </row>
    <row r="33" spans="1:9" ht="45" customHeight="1" x14ac:dyDescent="0.25">
      <c r="A33" s="205" t="s">
        <v>63</v>
      </c>
      <c r="B33" s="206"/>
      <c r="C33" s="207"/>
      <c r="D33" s="208"/>
      <c r="E33" s="209"/>
      <c r="F33" s="209"/>
      <c r="G33" s="209"/>
      <c r="H33" s="210"/>
      <c r="I33" s="211"/>
    </row>
    <row r="34" spans="1:9" ht="45" customHeight="1" x14ac:dyDescent="0.25">
      <c r="A34" s="205" t="s">
        <v>64</v>
      </c>
      <c r="B34" s="206"/>
      <c r="C34" s="207"/>
      <c r="D34" s="208"/>
      <c r="E34" s="209"/>
      <c r="F34" s="209"/>
      <c r="G34" s="209"/>
      <c r="H34" s="210"/>
      <c r="I34" s="211"/>
    </row>
    <row r="35" spans="1:9" ht="45" customHeight="1" x14ac:dyDescent="0.25">
      <c r="A35" s="205" t="s">
        <v>50</v>
      </c>
      <c r="B35" s="206"/>
      <c r="C35" s="207"/>
      <c r="D35" s="208"/>
      <c r="E35" s="209"/>
      <c r="F35" s="209"/>
      <c r="G35" s="209"/>
      <c r="H35" s="210"/>
      <c r="I35" s="211"/>
    </row>
    <row r="36" spans="1:9" ht="45" customHeight="1" x14ac:dyDescent="0.25">
      <c r="A36" s="205" t="s">
        <v>52</v>
      </c>
      <c r="B36" s="206"/>
      <c r="C36" s="207"/>
      <c r="D36" s="208"/>
      <c r="E36" s="209"/>
      <c r="F36" s="209"/>
      <c r="G36" s="209"/>
      <c r="H36" s="210"/>
      <c r="I36" s="211"/>
    </row>
    <row r="37" spans="1:9" ht="45" customHeight="1" x14ac:dyDescent="0.25">
      <c r="A37" s="205" t="s">
        <v>35</v>
      </c>
      <c r="B37" s="206"/>
      <c r="C37" s="207"/>
      <c r="D37" s="208"/>
      <c r="E37" s="209"/>
      <c r="F37" s="209"/>
      <c r="G37" s="209"/>
      <c r="H37" s="210"/>
      <c r="I37" s="211"/>
    </row>
    <row r="38" spans="1:9" ht="45" customHeight="1" x14ac:dyDescent="0.25">
      <c r="A38" s="205" t="s">
        <v>55</v>
      </c>
      <c r="B38" s="206"/>
      <c r="C38" s="207"/>
      <c r="D38" s="208"/>
      <c r="E38" s="209"/>
      <c r="F38" s="209"/>
      <c r="G38" s="209"/>
      <c r="H38" s="210"/>
      <c r="I38" s="211"/>
    </row>
    <row r="39" spans="1:9" ht="45" customHeight="1" x14ac:dyDescent="0.25">
      <c r="A39" s="205" t="s">
        <v>56</v>
      </c>
      <c r="B39" s="206"/>
      <c r="C39" s="207"/>
      <c r="D39" s="208"/>
      <c r="E39" s="209"/>
      <c r="F39" s="209"/>
      <c r="G39" s="209"/>
      <c r="H39" s="210"/>
      <c r="I39" s="211"/>
    </row>
    <row r="40" spans="1:9" ht="45" customHeight="1" x14ac:dyDescent="0.25">
      <c r="A40" s="205" t="s">
        <v>61</v>
      </c>
      <c r="B40" s="206"/>
      <c r="C40" s="207"/>
      <c r="D40" s="208"/>
      <c r="E40" s="209"/>
      <c r="F40" s="209"/>
      <c r="G40" s="209"/>
      <c r="H40" s="210"/>
      <c r="I40" s="211"/>
    </row>
    <row r="41" spans="1:9" ht="45" customHeight="1" x14ac:dyDescent="0.25">
      <c r="A41" s="205" t="s">
        <v>42</v>
      </c>
      <c r="B41" s="206"/>
      <c r="C41" s="207"/>
      <c r="D41" s="208"/>
      <c r="E41" s="209"/>
      <c r="F41" s="209"/>
      <c r="G41" s="209"/>
      <c r="H41" s="210"/>
      <c r="I41" s="211"/>
    </row>
    <row r="42" spans="1:9" ht="45" customHeight="1" thickBot="1" x14ac:dyDescent="0.3">
      <c r="A42" s="212" t="s">
        <v>59</v>
      </c>
      <c r="B42" s="213"/>
      <c r="C42" s="214"/>
      <c r="D42" s="215"/>
      <c r="E42" s="216"/>
      <c r="F42" s="216"/>
      <c r="G42" s="216"/>
      <c r="H42" s="217"/>
      <c r="I42" s="218"/>
    </row>
  </sheetData>
  <sheetProtection password="DDC9" sheet="1" objects="1" scenarios="1"/>
  <mergeCells count="3">
    <mergeCell ref="A1:I1"/>
    <mergeCell ref="A15:I15"/>
    <mergeCell ref="A29:I29"/>
  </mergeCells>
  <pageMargins left="0" right="0" top="0" bottom="0" header="0.31496062992125984" footer="0.31496062992125984"/>
  <pageSetup paperSize="9" orientation="landscape" horizontalDpi="4294967293" verticalDpi="4294967293" r:id="rId1"/>
  <rowBreaks count="2" manualBreakCount="2">
    <brk id="14" max="8" man="1"/>
    <brk id="28" max="8" man="1"/>
  </rowBreaks>
  <colBreaks count="1" manualBreakCount="1">
    <brk id="1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I42"/>
  <sheetViews>
    <sheetView workbookViewId="0">
      <selection activeCell="A32" sqref="A32:IV42"/>
    </sheetView>
  </sheetViews>
  <sheetFormatPr baseColWidth="10" defaultRowHeight="12.75" x14ac:dyDescent="0.2"/>
  <cols>
    <col min="1" max="1" width="7.7109375" style="219" customWidth="1"/>
    <col min="2" max="2" width="34.28515625" style="189" customWidth="1"/>
    <col min="3" max="3" width="4.140625" style="189" customWidth="1"/>
    <col min="4" max="7" width="11.42578125" style="220"/>
    <col min="8" max="8" width="13.5703125" style="220" bestFit="1" customWidth="1"/>
    <col min="9" max="9" width="42.85546875" style="189" customWidth="1"/>
    <col min="10" max="16384" width="11.42578125" style="189"/>
  </cols>
  <sheetData>
    <row r="1" spans="1:9" ht="30" customHeight="1" x14ac:dyDescent="0.2">
      <c r="A1" s="265" t="s">
        <v>93</v>
      </c>
      <c r="B1" s="266"/>
      <c r="C1" s="266"/>
      <c r="D1" s="266"/>
      <c r="E1" s="266"/>
      <c r="F1" s="266"/>
      <c r="G1" s="266"/>
      <c r="H1" s="266"/>
      <c r="I1" s="266"/>
    </row>
    <row r="2" spans="1:9" ht="11.25" customHeight="1" thickBot="1" x14ac:dyDescent="0.3">
      <c r="A2" s="190"/>
      <c r="B2" s="191"/>
      <c r="C2" s="191"/>
      <c r="D2" s="192"/>
      <c r="E2" s="192"/>
      <c r="F2" s="192"/>
      <c r="G2" s="192"/>
      <c r="H2" s="192"/>
      <c r="I2" s="191"/>
    </row>
    <row r="3" spans="1:9" ht="20.25" customHeight="1" thickBot="1" x14ac:dyDescent="0.25">
      <c r="A3" s="193" t="s">
        <v>82</v>
      </c>
      <c r="B3" s="194" t="s">
        <v>0</v>
      </c>
      <c r="C3" s="195" t="s">
        <v>19</v>
      </c>
      <c r="D3" s="196" t="s">
        <v>83</v>
      </c>
      <c r="E3" s="196" t="s">
        <v>84</v>
      </c>
      <c r="F3" s="196" t="s">
        <v>85</v>
      </c>
      <c r="G3" s="196" t="s">
        <v>86</v>
      </c>
      <c r="H3" s="197" t="s">
        <v>3</v>
      </c>
      <c r="I3" s="193" t="s">
        <v>87</v>
      </c>
    </row>
    <row r="4" spans="1:9" ht="45" customHeight="1" x14ac:dyDescent="0.25">
      <c r="A4" s="198" t="s">
        <v>33</v>
      </c>
      <c r="B4" s="199"/>
      <c r="C4" s="200"/>
      <c r="D4" s="201"/>
      <c r="E4" s="202"/>
      <c r="F4" s="202"/>
      <c r="G4" s="202"/>
      <c r="H4" s="203"/>
      <c r="I4" s="204"/>
    </row>
    <row r="5" spans="1:9" ht="45" customHeight="1" x14ac:dyDescent="0.25">
      <c r="A5" s="205" t="s">
        <v>36</v>
      </c>
      <c r="B5" s="206"/>
      <c r="C5" s="207"/>
      <c r="D5" s="208"/>
      <c r="E5" s="209"/>
      <c r="F5" s="209"/>
      <c r="G5" s="209"/>
      <c r="H5" s="210"/>
      <c r="I5" s="211"/>
    </row>
    <row r="6" spans="1:9" ht="45" customHeight="1" x14ac:dyDescent="0.25">
      <c r="A6" s="205" t="s">
        <v>37</v>
      </c>
      <c r="B6" s="206"/>
      <c r="C6" s="207"/>
      <c r="D6" s="208"/>
      <c r="E6" s="209"/>
      <c r="F6" s="209"/>
      <c r="G6" s="209"/>
      <c r="H6" s="210"/>
      <c r="I6" s="211"/>
    </row>
    <row r="7" spans="1:9" ht="45" customHeight="1" x14ac:dyDescent="0.25">
      <c r="A7" s="205" t="s">
        <v>39</v>
      </c>
      <c r="B7" s="206"/>
      <c r="C7" s="207"/>
      <c r="D7" s="208"/>
      <c r="E7" s="209"/>
      <c r="F7" s="209"/>
      <c r="G7" s="209"/>
      <c r="H7" s="210"/>
      <c r="I7" s="211"/>
    </row>
    <row r="8" spans="1:9" ht="45" customHeight="1" x14ac:dyDescent="0.25">
      <c r="A8" s="205" t="s">
        <v>41</v>
      </c>
      <c r="B8" s="206"/>
      <c r="C8" s="207"/>
      <c r="D8" s="208"/>
      <c r="E8" s="209"/>
      <c r="F8" s="209"/>
      <c r="G8" s="209"/>
      <c r="H8" s="210"/>
      <c r="I8" s="211"/>
    </row>
    <row r="9" spans="1:9" ht="45" customHeight="1" x14ac:dyDescent="0.25">
      <c r="A9" s="205" t="s">
        <v>43</v>
      </c>
      <c r="B9" s="206"/>
      <c r="C9" s="207"/>
      <c r="D9" s="208"/>
      <c r="E9" s="209"/>
      <c r="F9" s="209"/>
      <c r="G9" s="209"/>
      <c r="H9" s="210"/>
      <c r="I9" s="211"/>
    </row>
    <row r="10" spans="1:9" ht="45" customHeight="1" x14ac:dyDescent="0.25">
      <c r="A10" s="205" t="s">
        <v>45</v>
      </c>
      <c r="B10" s="206"/>
      <c r="C10" s="207"/>
      <c r="D10" s="208"/>
      <c r="E10" s="209"/>
      <c r="F10" s="209"/>
      <c r="G10" s="209"/>
      <c r="H10" s="210"/>
      <c r="I10" s="211"/>
    </row>
    <row r="11" spans="1:9" ht="45" customHeight="1" x14ac:dyDescent="0.25">
      <c r="A11" s="205" t="s">
        <v>47</v>
      </c>
      <c r="B11" s="206"/>
      <c r="C11" s="207"/>
      <c r="D11" s="208"/>
      <c r="E11" s="209"/>
      <c r="F11" s="209"/>
      <c r="G11" s="209"/>
      <c r="H11" s="210"/>
      <c r="I11" s="211"/>
    </row>
    <row r="12" spans="1:9" ht="45" customHeight="1" x14ac:dyDescent="0.25">
      <c r="A12" s="205" t="s">
        <v>49</v>
      </c>
      <c r="B12" s="206"/>
      <c r="C12" s="207"/>
      <c r="D12" s="208"/>
      <c r="E12" s="209"/>
      <c r="F12" s="209"/>
      <c r="G12" s="209"/>
      <c r="H12" s="210"/>
      <c r="I12" s="211"/>
    </row>
    <row r="13" spans="1:9" ht="45" customHeight="1" x14ac:dyDescent="0.25">
      <c r="A13" s="205" t="s">
        <v>51</v>
      </c>
      <c r="B13" s="206"/>
      <c r="C13" s="207"/>
      <c r="D13" s="208"/>
      <c r="E13" s="209"/>
      <c r="F13" s="209"/>
      <c r="G13" s="209"/>
      <c r="H13" s="210"/>
      <c r="I13" s="211"/>
    </row>
    <row r="14" spans="1:9" ht="45" customHeight="1" thickBot="1" x14ac:dyDescent="0.3">
      <c r="A14" s="212" t="s">
        <v>53</v>
      </c>
      <c r="B14" s="213"/>
      <c r="C14" s="214"/>
      <c r="D14" s="215"/>
      <c r="E14" s="216"/>
      <c r="F14" s="216"/>
      <c r="G14" s="216"/>
      <c r="H14" s="217"/>
      <c r="I14" s="218"/>
    </row>
    <row r="15" spans="1:9" ht="30" customHeight="1" x14ac:dyDescent="0.2">
      <c r="A15" s="265" t="s">
        <v>94</v>
      </c>
      <c r="B15" s="266"/>
      <c r="C15" s="266"/>
      <c r="D15" s="266"/>
      <c r="E15" s="266"/>
      <c r="F15" s="266"/>
      <c r="G15" s="266"/>
      <c r="H15" s="266"/>
      <c r="I15" s="266"/>
    </row>
    <row r="16" spans="1:9" ht="11.25" customHeight="1" thickBot="1" x14ac:dyDescent="0.3">
      <c r="A16" s="190"/>
      <c r="B16" s="191"/>
      <c r="C16" s="191"/>
      <c r="D16" s="192"/>
      <c r="E16" s="192"/>
      <c r="F16" s="192"/>
      <c r="G16" s="192"/>
      <c r="H16" s="192"/>
      <c r="I16" s="191"/>
    </row>
    <row r="17" spans="1:9" ht="20.25" customHeight="1" thickBot="1" x14ac:dyDescent="0.25">
      <c r="A17" s="193" t="s">
        <v>82</v>
      </c>
      <c r="B17" s="194" t="s">
        <v>0</v>
      </c>
      <c r="C17" s="195" t="s">
        <v>19</v>
      </c>
      <c r="D17" s="196" t="s">
        <v>83</v>
      </c>
      <c r="E17" s="196" t="s">
        <v>84</v>
      </c>
      <c r="F17" s="196" t="s">
        <v>85</v>
      </c>
      <c r="G17" s="196" t="s">
        <v>86</v>
      </c>
      <c r="H17" s="197" t="s">
        <v>3</v>
      </c>
      <c r="I17" s="193" t="s">
        <v>87</v>
      </c>
    </row>
    <row r="18" spans="1:9" ht="45" customHeight="1" x14ac:dyDescent="0.25">
      <c r="A18" s="198" t="s">
        <v>58</v>
      </c>
      <c r="B18" s="199"/>
      <c r="C18" s="200"/>
      <c r="D18" s="201"/>
      <c r="E18" s="202"/>
      <c r="F18" s="202"/>
      <c r="G18" s="202"/>
      <c r="H18" s="203"/>
      <c r="I18" s="204"/>
    </row>
    <row r="19" spans="1:9" ht="45" customHeight="1" x14ac:dyDescent="0.25">
      <c r="A19" s="205" t="s">
        <v>46</v>
      </c>
      <c r="B19" s="206"/>
      <c r="C19" s="207"/>
      <c r="D19" s="208"/>
      <c r="E19" s="209"/>
      <c r="F19" s="209"/>
      <c r="G19" s="209"/>
      <c r="H19" s="210"/>
      <c r="I19" s="211"/>
    </row>
    <row r="20" spans="1:9" ht="45" customHeight="1" x14ac:dyDescent="0.25">
      <c r="A20" s="205" t="s">
        <v>48</v>
      </c>
      <c r="B20" s="206"/>
      <c r="C20" s="207"/>
      <c r="D20" s="208"/>
      <c r="E20" s="209"/>
      <c r="F20" s="209"/>
      <c r="G20" s="209"/>
      <c r="H20" s="210"/>
      <c r="I20" s="211"/>
    </row>
    <row r="21" spans="1:9" ht="45" customHeight="1" x14ac:dyDescent="0.25">
      <c r="A21" s="205" t="s">
        <v>60</v>
      </c>
      <c r="B21" s="206"/>
      <c r="C21" s="207"/>
      <c r="D21" s="208"/>
      <c r="E21" s="209"/>
      <c r="F21" s="209"/>
      <c r="G21" s="209"/>
      <c r="H21" s="210"/>
      <c r="I21" s="211"/>
    </row>
    <row r="22" spans="1:9" ht="45" customHeight="1" x14ac:dyDescent="0.25">
      <c r="A22" s="205" t="s">
        <v>57</v>
      </c>
      <c r="B22" s="206"/>
      <c r="C22" s="207"/>
      <c r="D22" s="208"/>
      <c r="E22" s="209"/>
      <c r="F22" s="209"/>
      <c r="G22" s="209"/>
      <c r="H22" s="210"/>
      <c r="I22" s="211"/>
    </row>
    <row r="23" spans="1:9" ht="45" customHeight="1" x14ac:dyDescent="0.25">
      <c r="A23" s="205" t="s">
        <v>62</v>
      </c>
      <c r="B23" s="206"/>
      <c r="C23" s="207"/>
      <c r="D23" s="208"/>
      <c r="E23" s="209"/>
      <c r="F23" s="209"/>
      <c r="G23" s="209"/>
      <c r="H23" s="210"/>
      <c r="I23" s="211"/>
    </row>
    <row r="24" spans="1:9" ht="45" customHeight="1" x14ac:dyDescent="0.25">
      <c r="A24" s="205" t="s">
        <v>54</v>
      </c>
      <c r="B24" s="206"/>
      <c r="C24" s="207"/>
      <c r="D24" s="208"/>
      <c r="E24" s="209"/>
      <c r="F24" s="209"/>
      <c r="G24" s="209"/>
      <c r="H24" s="210"/>
      <c r="I24" s="211"/>
    </row>
    <row r="25" spans="1:9" ht="45" customHeight="1" x14ac:dyDescent="0.25">
      <c r="A25" s="205" t="s">
        <v>38</v>
      </c>
      <c r="B25" s="206"/>
      <c r="C25" s="207"/>
      <c r="D25" s="208"/>
      <c r="E25" s="209"/>
      <c r="F25" s="209"/>
      <c r="G25" s="209"/>
      <c r="H25" s="210"/>
      <c r="I25" s="211"/>
    </row>
    <row r="26" spans="1:9" ht="45" customHeight="1" x14ac:dyDescent="0.25">
      <c r="A26" s="205" t="s">
        <v>40</v>
      </c>
      <c r="B26" s="206"/>
      <c r="C26" s="207"/>
      <c r="D26" s="208"/>
      <c r="E26" s="209"/>
      <c r="F26" s="209"/>
      <c r="G26" s="209"/>
      <c r="H26" s="210"/>
      <c r="I26" s="211"/>
    </row>
    <row r="27" spans="1:9" ht="45" customHeight="1" x14ac:dyDescent="0.25">
      <c r="A27" s="205" t="s">
        <v>65</v>
      </c>
      <c r="B27" s="206"/>
      <c r="C27" s="207"/>
      <c r="D27" s="208"/>
      <c r="E27" s="209"/>
      <c r="F27" s="209"/>
      <c r="G27" s="209"/>
      <c r="H27" s="210"/>
      <c r="I27" s="211"/>
    </row>
    <row r="28" spans="1:9" ht="45" customHeight="1" thickBot="1" x14ac:dyDescent="0.3">
      <c r="A28" s="212" t="s">
        <v>34</v>
      </c>
      <c r="B28" s="213"/>
      <c r="C28" s="214"/>
      <c r="D28" s="215"/>
      <c r="E28" s="216"/>
      <c r="F28" s="216"/>
      <c r="G28" s="216"/>
      <c r="H28" s="217"/>
      <c r="I28" s="218"/>
    </row>
    <row r="29" spans="1:9" ht="30" customHeight="1" x14ac:dyDescent="0.2">
      <c r="A29" s="265" t="s">
        <v>95</v>
      </c>
      <c r="B29" s="266"/>
      <c r="C29" s="266"/>
      <c r="D29" s="266"/>
      <c r="E29" s="266"/>
      <c r="F29" s="266"/>
      <c r="G29" s="266"/>
      <c r="H29" s="266"/>
      <c r="I29" s="266"/>
    </row>
    <row r="30" spans="1:9" ht="11.25" customHeight="1" thickBot="1" x14ac:dyDescent="0.3">
      <c r="A30" s="190"/>
      <c r="B30" s="191"/>
      <c r="C30" s="191"/>
      <c r="D30" s="192"/>
      <c r="E30" s="192"/>
      <c r="F30" s="192"/>
      <c r="G30" s="192"/>
      <c r="H30" s="192"/>
      <c r="I30" s="191"/>
    </row>
    <row r="31" spans="1:9" ht="20.25" customHeight="1" thickBot="1" x14ac:dyDescent="0.25">
      <c r="A31" s="193" t="s">
        <v>82</v>
      </c>
      <c r="B31" s="194" t="s">
        <v>0</v>
      </c>
      <c r="C31" s="195" t="s">
        <v>19</v>
      </c>
      <c r="D31" s="196" t="s">
        <v>83</v>
      </c>
      <c r="E31" s="196" t="s">
        <v>84</v>
      </c>
      <c r="F31" s="196" t="s">
        <v>85</v>
      </c>
      <c r="G31" s="196" t="s">
        <v>86</v>
      </c>
      <c r="H31" s="197" t="s">
        <v>3</v>
      </c>
      <c r="I31" s="193" t="s">
        <v>87</v>
      </c>
    </row>
    <row r="32" spans="1:9" ht="45" customHeight="1" x14ac:dyDescent="0.25">
      <c r="A32" s="198" t="s">
        <v>44</v>
      </c>
      <c r="B32" s="199"/>
      <c r="C32" s="200"/>
      <c r="D32" s="201"/>
      <c r="E32" s="202"/>
      <c r="F32" s="202"/>
      <c r="G32" s="202"/>
      <c r="H32" s="203"/>
      <c r="I32" s="204"/>
    </row>
    <row r="33" spans="1:9" ht="45" customHeight="1" x14ac:dyDescent="0.25">
      <c r="A33" s="205" t="s">
        <v>63</v>
      </c>
      <c r="B33" s="206"/>
      <c r="C33" s="207"/>
      <c r="D33" s="208"/>
      <c r="E33" s="209"/>
      <c r="F33" s="209"/>
      <c r="G33" s="209"/>
      <c r="H33" s="210"/>
      <c r="I33" s="211"/>
    </row>
    <row r="34" spans="1:9" ht="45" customHeight="1" x14ac:dyDescent="0.25">
      <c r="A34" s="205" t="s">
        <v>64</v>
      </c>
      <c r="B34" s="206"/>
      <c r="C34" s="207"/>
      <c r="D34" s="208"/>
      <c r="E34" s="209"/>
      <c r="F34" s="209"/>
      <c r="G34" s="209"/>
      <c r="H34" s="210"/>
      <c r="I34" s="211"/>
    </row>
    <row r="35" spans="1:9" ht="45" customHeight="1" x14ac:dyDescent="0.25">
      <c r="A35" s="205" t="s">
        <v>50</v>
      </c>
      <c r="B35" s="206"/>
      <c r="C35" s="207"/>
      <c r="D35" s="208"/>
      <c r="E35" s="209"/>
      <c r="F35" s="209"/>
      <c r="G35" s="209"/>
      <c r="H35" s="210"/>
      <c r="I35" s="211"/>
    </row>
    <row r="36" spans="1:9" ht="45" customHeight="1" x14ac:dyDescent="0.25">
      <c r="A36" s="205" t="s">
        <v>52</v>
      </c>
      <c r="B36" s="206"/>
      <c r="C36" s="207"/>
      <c r="D36" s="208"/>
      <c r="E36" s="209"/>
      <c r="F36" s="209"/>
      <c r="G36" s="209"/>
      <c r="H36" s="210"/>
      <c r="I36" s="211"/>
    </row>
    <row r="37" spans="1:9" ht="45" customHeight="1" x14ac:dyDescent="0.25">
      <c r="A37" s="205" t="s">
        <v>35</v>
      </c>
      <c r="B37" s="206"/>
      <c r="C37" s="207"/>
      <c r="D37" s="208"/>
      <c r="E37" s="209"/>
      <c r="F37" s="209"/>
      <c r="G37" s="209"/>
      <c r="H37" s="210"/>
      <c r="I37" s="211"/>
    </row>
    <row r="38" spans="1:9" ht="45" customHeight="1" x14ac:dyDescent="0.25">
      <c r="A38" s="205" t="s">
        <v>55</v>
      </c>
      <c r="B38" s="206"/>
      <c r="C38" s="207"/>
      <c r="D38" s="208"/>
      <c r="E38" s="209"/>
      <c r="F38" s="209"/>
      <c r="G38" s="209"/>
      <c r="H38" s="210"/>
      <c r="I38" s="211"/>
    </row>
    <row r="39" spans="1:9" ht="45" customHeight="1" x14ac:dyDescent="0.25">
      <c r="A39" s="205" t="s">
        <v>56</v>
      </c>
      <c r="B39" s="206"/>
      <c r="C39" s="207"/>
      <c r="D39" s="208"/>
      <c r="E39" s="209"/>
      <c r="F39" s="209"/>
      <c r="G39" s="209"/>
      <c r="H39" s="210"/>
      <c r="I39" s="211"/>
    </row>
    <row r="40" spans="1:9" ht="45" customHeight="1" x14ac:dyDescent="0.25">
      <c r="A40" s="205" t="s">
        <v>61</v>
      </c>
      <c r="B40" s="206"/>
      <c r="C40" s="207"/>
      <c r="D40" s="208"/>
      <c r="E40" s="209"/>
      <c r="F40" s="209"/>
      <c r="G40" s="209"/>
      <c r="H40" s="210"/>
      <c r="I40" s="211"/>
    </row>
    <row r="41" spans="1:9" ht="45" customHeight="1" x14ac:dyDescent="0.25">
      <c r="A41" s="205" t="s">
        <v>42</v>
      </c>
      <c r="B41" s="206"/>
      <c r="C41" s="207"/>
      <c r="D41" s="208"/>
      <c r="E41" s="209"/>
      <c r="F41" s="209"/>
      <c r="G41" s="209"/>
      <c r="H41" s="210"/>
      <c r="I41" s="211"/>
    </row>
    <row r="42" spans="1:9" ht="45" customHeight="1" thickBot="1" x14ac:dyDescent="0.3">
      <c r="A42" s="212" t="s">
        <v>59</v>
      </c>
      <c r="B42" s="213"/>
      <c r="C42" s="214"/>
      <c r="D42" s="215"/>
      <c r="E42" s="216"/>
      <c r="F42" s="216"/>
      <c r="G42" s="216"/>
      <c r="H42" s="217"/>
      <c r="I42" s="218"/>
    </row>
  </sheetData>
  <sheetProtection password="DDC9" sheet="1" objects="1" scenarios="1"/>
  <mergeCells count="3">
    <mergeCell ref="A1:I1"/>
    <mergeCell ref="A15:I15"/>
    <mergeCell ref="A29:I29"/>
  </mergeCells>
  <pageMargins left="0" right="0" top="0" bottom="0" header="0.31496062992125984" footer="0.31496062992125984"/>
  <pageSetup paperSize="9" orientation="landscape" horizontalDpi="4294967293" verticalDpi="4294967293" r:id="rId1"/>
  <rowBreaks count="2" manualBreakCount="2">
    <brk id="14" max="8" man="1"/>
    <brk id="28" max="8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4</vt:i4>
      </vt:variant>
    </vt:vector>
  </HeadingPairs>
  <TitlesOfParts>
    <vt:vector size="11" baseType="lpstr">
      <vt:lpstr>Liste</vt:lpstr>
      <vt:lpstr>Calculs</vt:lpstr>
      <vt:lpstr>IMPR</vt:lpstr>
      <vt:lpstr>Ajust</vt:lpstr>
      <vt:lpstr>Manche 1</vt:lpstr>
      <vt:lpstr>Manche 2</vt:lpstr>
      <vt:lpstr>Manche 3</vt:lpstr>
      <vt:lpstr>Calculs!Zone_d_impression</vt:lpstr>
      <vt:lpstr>'Manche 1'!Zone_d_impression</vt:lpstr>
      <vt:lpstr>'Manche 2'!Zone_d_impression</vt:lpstr>
      <vt:lpstr>'Manche 3'!Zone_d_impression</vt:lpstr>
    </vt:vector>
  </TitlesOfParts>
  <Company>Fondation d'Auteuil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JROJAS</dc:creator>
  <cp:lastModifiedBy>user</cp:lastModifiedBy>
  <cp:lastPrinted>2023-06-25T11:56:42Z</cp:lastPrinted>
  <dcterms:created xsi:type="dcterms:W3CDTF">2007-12-10T10:18:32Z</dcterms:created>
  <dcterms:modified xsi:type="dcterms:W3CDTF">2023-08-16T14:36:47Z</dcterms:modified>
</cp:coreProperties>
</file>